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782" activeTab="0"/>
  </bookViews>
  <sheets>
    <sheet name="P64" sheetId="1" r:id="rId1"/>
    <sheet name="P65" sheetId="2" r:id="rId2"/>
    <sheet name="P66" sheetId="3" r:id="rId3"/>
    <sheet name="P67" sheetId="4" r:id="rId4"/>
    <sheet name="P68" sheetId="5" r:id="rId5"/>
    <sheet name="P69" sheetId="6" r:id="rId6"/>
    <sheet name="P70" sheetId="7" r:id="rId7"/>
    <sheet name="P71" sheetId="8" r:id="rId8"/>
    <sheet name="P72" sheetId="9" r:id="rId9"/>
    <sheet name="P73" sheetId="10" r:id="rId10"/>
  </sheets>
  <definedNames>
    <definedName name="_xlnm.Print_Area" localSheetId="1">'P65'!$A$1:$AN$31</definedName>
    <definedName name="_xlnm.Print_Area" localSheetId="6">'P70'!$A$1:$AN$46</definedName>
    <definedName name="_xlnm.Print_Area" localSheetId="7">'P71'!$A$1:$AJ$46</definedName>
    <definedName name="_xlnm.Print_Area" localSheetId="8">'P72'!$A$1:$AU$41</definedName>
    <definedName name="_xlnm.Print_Area" localSheetId="9">'P73'!$A$1:$AT$30</definedName>
  </definedNames>
  <calcPr fullCalcOnLoad="1"/>
</workbook>
</file>

<file path=xl/sharedStrings.xml><?xml version="1.0" encoding="utf-8"?>
<sst xmlns="http://schemas.openxmlformats.org/spreadsheetml/2006/main" count="597" uniqueCount="375">
  <si>
    <t>⑦</t>
  </si>
  <si>
    <t xml:space="preserve">
所得(収入)
金　　　額</t>
  </si>
  <si>
    <t>計</t>
  </si>
  <si>
    <t>　　　　　千円</t>
  </si>
  <si>
    <t>うち
決定
した
もの</t>
  </si>
  <si>
    <t>分
割
法
人</t>
  </si>
  <si>
    <t>本県本店分</t>
  </si>
  <si>
    <t>他県本店分</t>
  </si>
  <si>
    <t>欠損法人</t>
  </si>
  <si>
    <t>年所得400万円以下</t>
  </si>
  <si>
    <t>事　業
年度数</t>
  </si>
  <si>
    <t>本　　県　　本　　店　　分</t>
  </si>
  <si>
    <t>発電用固定資産割</t>
  </si>
  <si>
    <t>総固定資産割</t>
  </si>
  <si>
    <t>事　務　所　数　割</t>
  </si>
  <si>
    <t>従　業　者　数　割</t>
  </si>
  <si>
    <t>生命保険業</t>
  </si>
  <si>
    <t>損害保険業</t>
  </si>
  <si>
    <t>課税標準の特例による課税分</t>
  </si>
  <si>
    <t>鉄道事業･軌道事業</t>
  </si>
  <si>
    <t>銀　行　業</t>
  </si>
  <si>
    <t>証　券　業</t>
  </si>
  <si>
    <t>製　造　業</t>
  </si>
  <si>
    <t>資本金1億円以上の法人</t>
  </si>
  <si>
    <t>資本金1億円未満の法人</t>
  </si>
  <si>
    <t>建　設　業</t>
  </si>
  <si>
    <t>年所得10億円超</t>
  </si>
  <si>
    <t>合　　　　　計</t>
  </si>
  <si>
    <t>県　　　　内　　　　法　　　　人</t>
  </si>
  <si>
    <t>合　　　計</t>
  </si>
  <si>
    <t>法人数</t>
  </si>
  <si>
    <t>事業年度数</t>
  </si>
  <si>
    <t>運　輸　・
通　信　業</t>
  </si>
  <si>
    <t>その他の金
融･保険業</t>
  </si>
  <si>
    <t>サービス業</t>
  </si>
  <si>
    <t>上記以外の
事　　　業</t>
  </si>
  <si>
    <t>合　　　　計</t>
  </si>
  <si>
    <t>他　　　　　県　　　　　本</t>
  </si>
  <si>
    <t>倉　　　庫　　　業</t>
  </si>
  <si>
    <t>銀行業</t>
  </si>
  <si>
    <t>事務所数割</t>
  </si>
  <si>
    <t>証券業</t>
  </si>
  <si>
    <t>製　　　造　　　業</t>
  </si>
  <si>
    <t>人</t>
  </si>
  <si>
    <t>県　　　　　内　　　　　法　　　　　人</t>
  </si>
  <si>
    <t>合　　　　　　　　　計</t>
  </si>
  <si>
    <t>店　　　　　分</t>
  </si>
  <si>
    <t>県</t>
  </si>
  <si>
    <t>利　　益　　法　　人</t>
  </si>
  <si>
    <t>2の県にま
たがるもの</t>
  </si>
  <si>
    <t>1,000万円超5,000万円未満</t>
  </si>
  <si>
    <t>5,000万円以上1億円未満</t>
  </si>
  <si>
    <t>1億円超10億円未満</t>
  </si>
  <si>
    <t>10億円超50億円未満</t>
  </si>
  <si>
    <t>50億円超100億円未満</t>
  </si>
  <si>
    <t>合　　　　　　計</t>
  </si>
  <si>
    <t>そ　　　　　の　　　　　他</t>
  </si>
  <si>
    <t>休業中
の法人</t>
  </si>
  <si>
    <t>清算中
の法人</t>
  </si>
  <si>
    <t>所在不
明法人</t>
  </si>
  <si>
    <t>年所得5,000万円超1億円以下</t>
  </si>
  <si>
    <t>年所得1億円超10億円以下</t>
  </si>
  <si>
    <t>合　　計</t>
  </si>
  <si>
    <t>年　所　得　1,000　万　円　超
5,000　　万　　円　　以　　下</t>
  </si>
  <si>
    <t>年　所　得　１　億　円　超
10　　億　　円　　以　　下</t>
  </si>
  <si>
    <t>法　　　　　　　人</t>
  </si>
  <si>
    <t>個　　　　　人</t>
  </si>
  <si>
    <t>人　員</t>
  </si>
  <si>
    <t>林　　　　　　　　業</t>
  </si>
  <si>
    <t>農　　　　　　　　業</t>
  </si>
  <si>
    <t>千円</t>
  </si>
  <si>
    <t>所得課税分 （外形対象法人分を除く）</t>
  </si>
  <si>
    <t>確定申告
があった
もの</t>
  </si>
  <si>
    <t>公益法人等</t>
  </si>
  <si>
    <t>人格なき社団等</t>
  </si>
  <si>
    <t>清算法人</t>
  </si>
  <si>
    <t xml:space="preserve"> 確定申告期限
 が翌年度とな
 る見込納付額</t>
  </si>
  <si>
    <t>　中間納付額の
　歳出還付額</t>
  </si>
  <si>
    <t>調　定　額</t>
  </si>
  <si>
    <t>比　率</t>
  </si>
  <si>
    <t>軽減税率適用法人</t>
  </si>
  <si>
    <r>
      <t>所得課税分計</t>
    </r>
    <r>
      <rPr>
        <b/>
        <sz val="10"/>
        <color indexed="41"/>
        <rFont val="ＭＳ ゴシック"/>
        <family val="3"/>
      </rPr>
      <t>(H)</t>
    </r>
    <r>
      <rPr>
        <b/>
        <sz val="6"/>
        <color indexed="41"/>
        <rFont val="ＭＳ ゴシック"/>
        <family val="3"/>
      </rPr>
      <t xml:space="preserve"> </t>
    </r>
    <r>
      <rPr>
        <b/>
        <sz val="10"/>
        <color indexed="41"/>
        <rFont val="ＭＳ ゴシック"/>
        <family val="3"/>
      </rPr>
      <t>(A)+(B)+
(C)+(D)+(E)+(F)+(G)</t>
    </r>
  </si>
  <si>
    <t>県　内　法　人</t>
  </si>
  <si>
    <t>合　　　計 　(D)＋(H)</t>
  </si>
  <si>
    <t>事業税額</t>
  </si>
  <si>
    <t>法 人 数</t>
  </si>
  <si>
    <t>事    業
年 度 数</t>
  </si>
  <si>
    <t>事　  業
年 度 数</t>
  </si>
  <si>
    <t>所得(収入)金     額
①
　　　千円</t>
  </si>
  <si>
    <t>所得課税分(外形対象法人分を除く)</t>
  </si>
  <si>
    <t xml:space="preserve">    本　　店　　分</t>
  </si>
  <si>
    <t>　　　　　千円</t>
  </si>
  <si>
    <t>⑥</t>
  </si>
  <si>
    <t>事業税額</t>
  </si>
  <si>
    <t>④</t>
  </si>
  <si>
    <t>サービス業</t>
  </si>
  <si>
    <t>卸売･小売業、</t>
  </si>
  <si>
    <t>法人数</t>
  </si>
  <si>
    <t>資本金等の額
(③十⑦十⑪)</t>
  </si>
  <si>
    <t>所得(収入)
金     額
（①十③十⑤）</t>
  </si>
  <si>
    <t>万円未満</t>
  </si>
  <si>
    <t>億円</t>
  </si>
  <si>
    <t>年所得400万円超800万以下</t>
  </si>
  <si>
    <t>年所得800万円超1,000万以下</t>
  </si>
  <si>
    <t>億　円　以　上</t>
  </si>
  <si>
    <t>年 　所 　得　 １０ 　億 　円　 超</t>
  </si>
  <si>
    <t>電気供給業</t>
  </si>
  <si>
    <t>合　　　　　計</t>
  </si>
  <si>
    <t>不申告
法　人</t>
  </si>
  <si>
    <t>　　　　　　　　　　　　　７．法　人　事　業　税</t>
  </si>
  <si>
    <t>税　額</t>
  </si>
  <si>
    <t>調定額</t>
  </si>
  <si>
    <t>に　関　す　る　調</t>
  </si>
  <si>
    <t>　　　　　千円</t>
  </si>
  <si>
    <t>…..</t>
  </si>
  <si>
    <t>確　　　　　　　定　　　　　　　額</t>
  </si>
  <si>
    <t>事業年度数</t>
  </si>
  <si>
    <r>
      <t xml:space="preserve"> </t>
    </r>
    <r>
      <rPr>
        <sz val="11"/>
        <color indexed="40"/>
        <rFont val="ＭＳ 明朝"/>
        <family val="1"/>
      </rPr>
      <t xml:space="preserve">確定申告があ
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ったもの
　　　①</t>
    </r>
  </si>
  <si>
    <r>
      <t xml:space="preserve"> </t>
    </r>
    <r>
      <rPr>
        <sz val="11"/>
        <color indexed="41"/>
        <rFont val="ＭＳ 明朝"/>
        <family val="1"/>
      </rPr>
      <t xml:space="preserve">うち決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定した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もの</t>
    </r>
  </si>
  <si>
    <t xml:space="preserve"> 事業
 年度
 数</t>
  </si>
  <si>
    <t>②</t>
  </si>
  <si>
    <t>③</t>
  </si>
  <si>
    <t>④</t>
  </si>
  <si>
    <t>県 内 法 人</t>
  </si>
  <si>
    <r>
      <t>特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別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法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人</t>
    </r>
  </si>
  <si>
    <t>(B)</t>
  </si>
  <si>
    <t>(C)</t>
  </si>
  <si>
    <t>(D)</t>
  </si>
  <si>
    <t>(E)</t>
  </si>
  <si>
    <t>特定信託</t>
  </si>
  <si>
    <t>(F)</t>
  </si>
  <si>
    <t>法人課税信託</t>
  </si>
  <si>
    <t>(G)</t>
  </si>
  <si>
    <r>
      <t>収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入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金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課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税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分</t>
    </r>
  </si>
  <si>
    <t>(I)</t>
  </si>
  <si>
    <r>
      <t>外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形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対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象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法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人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分</t>
    </r>
  </si>
  <si>
    <t>(K)</t>
  </si>
  <si>
    <r>
      <t xml:space="preserve"> </t>
    </r>
    <r>
      <rPr>
        <sz val="11"/>
        <color indexed="41"/>
        <rFont val="ＭＳ 明朝"/>
        <family val="1"/>
      </rPr>
      <t xml:space="preserve">当該 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年度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に収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入し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たも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</t>
    </r>
  </si>
  <si>
    <r>
      <t xml:space="preserve">  </t>
    </r>
    <r>
      <rPr>
        <sz val="11"/>
        <rFont val="ＭＳ 明朝"/>
        <family val="1"/>
      </rPr>
      <t xml:space="preserve">①＋②－③＋
</t>
    </r>
    <r>
      <rPr>
        <sz val="8"/>
        <rFont val="ＭＳ 明朝"/>
        <family val="1"/>
      </rPr>
      <t xml:space="preserve">  </t>
    </r>
    <r>
      <rPr>
        <sz val="11"/>
        <rFont val="ＭＳ 明朝"/>
        <family val="1"/>
      </rPr>
      <t>④＋⑤＋⑥</t>
    </r>
  </si>
  <si>
    <t>⑤</t>
  </si>
  <si>
    <t>⑧</t>
  </si>
  <si>
    <t>⑨</t>
  </si>
  <si>
    <t>⑩</t>
  </si>
  <si>
    <t>％</t>
  </si>
  <si>
    <r>
      <t xml:space="preserve">所得金額　　　 
      </t>
    </r>
    <r>
      <rPr>
        <sz val="10"/>
        <color indexed="41"/>
        <rFont val="ＭＳ 明朝"/>
        <family val="1"/>
      </rPr>
      <t>千円</t>
    </r>
  </si>
  <si>
    <r>
      <t xml:space="preserve">所得金額　　　  
      </t>
    </r>
    <r>
      <rPr>
        <sz val="10"/>
        <color indexed="41"/>
        <rFont val="ＭＳ 明朝"/>
        <family val="1"/>
      </rPr>
      <t>千円</t>
    </r>
  </si>
  <si>
    <r>
      <t xml:space="preserve">所得金額　　
      </t>
    </r>
    <r>
      <rPr>
        <sz val="10"/>
        <color indexed="41"/>
        <rFont val="ＭＳ 明朝"/>
        <family val="1"/>
      </rPr>
      <t>千円</t>
    </r>
  </si>
  <si>
    <t>そ　の　他</t>
  </si>
  <si>
    <t>区　　　　　　　分</t>
  </si>
  <si>
    <t>法 人 数</t>
  </si>
  <si>
    <t>②　</t>
  </si>
  <si>
    <r>
      <t>少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短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期
保　険　業</t>
    </r>
  </si>
  <si>
    <t>小計(D) (A)＋(B)＋(C)</t>
  </si>
  <si>
    <t>小計(H) (E)＋(F)＋(G)</t>
  </si>
  <si>
    <t>(A)</t>
  </si>
  <si>
    <t>(B)</t>
  </si>
  <si>
    <t>(C)</t>
  </si>
  <si>
    <t>(E)</t>
  </si>
  <si>
    <t>(F)</t>
  </si>
  <si>
    <t>(G)</t>
  </si>
  <si>
    <r>
      <t xml:space="preserve">所得金額　　　 
      </t>
    </r>
    <r>
      <rPr>
        <sz val="10"/>
        <color indexed="41"/>
        <rFont val="ＭＳ 明朝"/>
        <family val="1"/>
      </rPr>
      <t>千円</t>
    </r>
  </si>
  <si>
    <t xml:space="preserve">  人</t>
  </si>
  <si>
    <t>事業税額</t>
  </si>
  <si>
    <t>④</t>
  </si>
  <si>
    <t>⑥</t>
  </si>
  <si>
    <t>（②十④十⑥）</t>
  </si>
  <si>
    <t>所得(収入)
金     額
⑤</t>
  </si>
  <si>
    <t>（②十④十⑥）</t>
  </si>
  <si>
    <t>資本金等の額
⑦</t>
  </si>
  <si>
    <t>事業税額
⑧</t>
  </si>
  <si>
    <t>所得金額
⑨</t>
  </si>
  <si>
    <t>付加価値額
⑩</t>
  </si>
  <si>
    <r>
      <t>資本金等の額</t>
    </r>
    <r>
      <rPr>
        <sz val="9"/>
        <color indexed="41"/>
        <rFont val="ＭＳ 明朝"/>
        <family val="1"/>
      </rPr>
      <t xml:space="preserve">
</t>
    </r>
    <r>
      <rPr>
        <sz val="11"/>
        <color indexed="41"/>
        <rFont val="ＭＳ 明朝"/>
        <family val="1"/>
      </rPr>
      <t>⑪</t>
    </r>
  </si>
  <si>
    <t>事業税額
⑫</t>
  </si>
  <si>
    <r>
      <t>所得金額</t>
    </r>
    <r>
      <rPr>
        <sz val="10"/>
        <color indexed="41"/>
        <rFont val="ＭＳ 明朝"/>
        <family val="1"/>
      </rPr>
      <t xml:space="preserve">
(①十⑤十⑨)</t>
    </r>
  </si>
  <si>
    <r>
      <t xml:space="preserve">付加価値額
</t>
    </r>
    <r>
      <rPr>
        <sz val="10"/>
        <color indexed="41"/>
        <rFont val="ＭＳ 明朝"/>
        <family val="1"/>
      </rPr>
      <t>(②十⑥十⑩)</t>
    </r>
  </si>
  <si>
    <r>
      <t xml:space="preserve">事業税額
</t>
    </r>
    <r>
      <rPr>
        <sz val="10"/>
        <color indexed="41"/>
        <rFont val="ＭＳ 明朝"/>
        <family val="1"/>
      </rPr>
      <t>(④十⑧十⑫)</t>
    </r>
  </si>
  <si>
    <t>分　　　　　　割　　　　　　法　　　　　　人</t>
  </si>
  <si>
    <t>利益法人　　　　</t>
  </si>
  <si>
    <t>3以上の県に
またがるもの</t>
  </si>
  <si>
    <t>①</t>
  </si>
  <si>
    <t>②</t>
  </si>
  <si>
    <t>③</t>
  </si>
  <si>
    <t>万　円　未　満</t>
  </si>
  <si>
    <t>300万円以上1,000万円未満</t>
  </si>
  <si>
    <t xml:space="preserve"> 300</t>
  </si>
  <si>
    <t>万円未満</t>
  </si>
  <si>
    <t xml:space="preserve"> 300
 1,000</t>
  </si>
  <si>
    <t>万円以上
万円未満</t>
  </si>
  <si>
    <t xml:space="preserve"> 1,000
 5,000</t>
  </si>
  <si>
    <t>万円超
万円未満</t>
  </si>
  <si>
    <t xml:space="preserve"> 5,000
 1</t>
  </si>
  <si>
    <t>万円以上
億円未満</t>
  </si>
  <si>
    <t xml:space="preserve"> 1
 10</t>
  </si>
  <si>
    <t>億円超
億円未満</t>
  </si>
  <si>
    <t xml:space="preserve"> 10
 50</t>
  </si>
  <si>
    <t>欠損法人</t>
  </si>
  <si>
    <t>⑤</t>
  </si>
  <si>
    <t>⑥</t>
  </si>
  <si>
    <t>税　　　額
　　　　千円</t>
  </si>
  <si>
    <r>
      <t xml:space="preserve"> </t>
    </r>
    <r>
      <rPr>
        <sz val="11"/>
        <color indexed="41"/>
        <rFont val="ＭＳ 明朝"/>
        <family val="1"/>
      </rPr>
      <t xml:space="preserve">1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10</t>
    </r>
  </si>
  <si>
    <t>億円超
億円未満</t>
  </si>
  <si>
    <r>
      <t xml:space="preserve"> </t>
    </r>
    <r>
      <rPr>
        <sz val="11"/>
        <color indexed="41"/>
        <rFont val="ＭＳ 明朝"/>
        <family val="1"/>
      </rPr>
      <t xml:space="preserve">10 　 億　  </t>
    </r>
    <r>
      <rPr>
        <sz val="9"/>
        <color indexed="41"/>
        <rFont val="ＭＳ 明朝"/>
        <family val="1"/>
      </rPr>
      <t>　</t>
    </r>
    <r>
      <rPr>
        <sz val="11"/>
        <color indexed="41"/>
        <rFont val="ＭＳ 明朝"/>
        <family val="1"/>
      </rPr>
      <t>円</t>
    </r>
  </si>
  <si>
    <t>10
50</t>
  </si>
  <si>
    <t>億円超
億円未満</t>
  </si>
  <si>
    <r>
      <t xml:space="preserve"> </t>
    </r>
    <r>
      <rPr>
        <sz val="11"/>
        <color indexed="41"/>
        <rFont val="ＭＳ 明朝"/>
        <family val="1"/>
      </rPr>
      <t xml:space="preserve">50 　 億　  </t>
    </r>
    <r>
      <rPr>
        <sz val="9"/>
        <color indexed="41"/>
        <rFont val="ＭＳ 明朝"/>
        <family val="1"/>
      </rPr>
      <t>　</t>
    </r>
    <r>
      <rPr>
        <sz val="11"/>
        <color indexed="41"/>
        <rFont val="ＭＳ 明朝"/>
        <family val="1"/>
      </rPr>
      <t>円</t>
    </r>
  </si>
  <si>
    <r>
      <t xml:space="preserve"> </t>
    </r>
    <r>
      <rPr>
        <sz val="11"/>
        <color indexed="41"/>
        <rFont val="ＭＳ 明朝"/>
        <family val="1"/>
      </rPr>
      <t xml:space="preserve">50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超100</t>
    </r>
  </si>
  <si>
    <t>億　　円
億円未満</t>
  </si>
  <si>
    <t>100 億 円 以 上</t>
  </si>
  <si>
    <t>法人数</t>
  </si>
  <si>
    <r>
      <t xml:space="preserve"> </t>
    </r>
    <r>
      <rPr>
        <sz val="11"/>
        <color indexed="41"/>
        <rFont val="ＭＳ 明朝"/>
        <family val="1"/>
      </rPr>
      <t xml:space="preserve">1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10</t>
    </r>
  </si>
  <si>
    <t>億円超
億円未満</t>
  </si>
  <si>
    <t>分割法人（本県本店分）</t>
  </si>
  <si>
    <t>税　　　額</t>
  </si>
  <si>
    <t>法人数</t>
  </si>
  <si>
    <t>事　業
年度数</t>
  </si>
  <si>
    <t>区　　分</t>
  </si>
  <si>
    <t>区　　　分</t>
  </si>
  <si>
    <t>事業年度数</t>
  </si>
  <si>
    <t>所得金額</t>
  </si>
  <si>
    <t>鉱 物 の 掘 採 事 業</t>
  </si>
  <si>
    <t>確定事業税額に対
応する前年度分の
中 間 申 告 額</t>
  </si>
  <si>
    <t>税　　　  額</t>
  </si>
  <si>
    <r>
      <t>確定申告が翌年
度になる中間
申告</t>
    </r>
    <r>
      <rPr>
        <sz val="11"/>
        <color indexed="40"/>
        <rFont val="ＭＳ 明朝"/>
        <family val="1"/>
      </rPr>
      <t>額</t>
    </r>
  </si>
  <si>
    <t>確定申告及び
決定のない
中間申告</t>
  </si>
  <si>
    <t>普
通
法
人</t>
  </si>
  <si>
    <t>　　 年所得400万円超
　　 800万円以下</t>
  </si>
  <si>
    <t>　　 年所得800万円超
　　 1,000万円以下</t>
  </si>
  <si>
    <t>事業年度</t>
  </si>
  <si>
    <t>年
一
回
法
人</t>
  </si>
  <si>
    <t xml:space="preserve"> ガ　　ス　　供　　給　　業</t>
  </si>
  <si>
    <t>鉄 道 事 業･軌 道 事 業</t>
  </si>
  <si>
    <t>　 年所得1,000万円超
　 5,000万円以下</t>
  </si>
  <si>
    <t>　 年所得5,000万円超
   1億円以下</t>
  </si>
  <si>
    <t>　　  年所得1億円超
      10億円以下</t>
  </si>
  <si>
    <t>年所得10億円超</t>
  </si>
  <si>
    <t>　　　　　　　　　　分　　　　　　　　　　　　　割　　　　　　   　   　　　　法</t>
  </si>
  <si>
    <t xml:space="preserve">  所得（収入）
金　　　額
③</t>
  </si>
  <si>
    <t>法　人　数</t>
  </si>
  <si>
    <t>事　　業
年 度 数</t>
  </si>
  <si>
    <t>法 人 数</t>
  </si>
  <si>
    <t>欠　　損　　法　　人</t>
  </si>
  <si>
    <t>合　　　　　計</t>
  </si>
  <si>
    <t xml:space="preserve"> 1　 　  億　   　円</t>
  </si>
  <si>
    <t xml:space="preserve">    億       円</t>
  </si>
  <si>
    <t xml:space="preserve"> 100  億  円  以  上</t>
  </si>
  <si>
    <t>所得金額
　　　　千円</t>
  </si>
  <si>
    <t>　　　　　　　年　所　得　800　万　円　超
　　　　　　　1,000　万　　円　　以　　下</t>
  </si>
  <si>
    <t>　   小 計 （A）</t>
  </si>
  <si>
    <t>(J)</t>
  </si>
  <si>
    <t>課税標準の特例
による課税分</t>
  </si>
  <si>
    <t>分　　　　　　　　　　　　　　</t>
  </si>
  <si>
    <t>事　業
年度数</t>
  </si>
  <si>
    <t xml:space="preserve">
税　　額</t>
  </si>
  <si>
    <r>
      <t xml:space="preserve">
</t>
    </r>
    <r>
      <rPr>
        <sz val="6"/>
        <color indexed="41"/>
        <rFont val="ＭＳ 明朝"/>
        <family val="1"/>
      </rPr>
      <t xml:space="preserve">   </t>
    </r>
    <r>
      <rPr>
        <sz val="11"/>
        <color indexed="41"/>
        <rFont val="ＭＳ 明朝"/>
        <family val="1"/>
      </rPr>
      <t>所得(収入) 
  金</t>
    </r>
    <r>
      <rPr>
        <sz val="9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　　額
　　　　千円</t>
    </r>
  </si>
  <si>
    <t>税　額</t>
  </si>
  <si>
    <t xml:space="preserve"> 事業
 年度
 数</t>
  </si>
  <si>
    <t>過事業年度分</t>
  </si>
  <si>
    <t>（⑦＋⑧）</t>
  </si>
  <si>
    <t>（⑨/⑩）</t>
  </si>
  <si>
    <t xml:space="preserve"> 当該年度
 において
 発生した
 歳出還付
 額</t>
  </si>
  <si>
    <t xml:space="preserve">                       現　　　　事　　　　業　　　　年　　　　度</t>
  </si>
  <si>
    <t>区　　　分</t>
  </si>
  <si>
    <t>電気供給業</t>
  </si>
  <si>
    <t>倉　　　　庫　　　 　業</t>
  </si>
  <si>
    <t>　　　　　分　　　　　　　　　割　　　　　　　　　法</t>
  </si>
  <si>
    <t>　　　 他　　　県</t>
  </si>
  <si>
    <t>収
入
金
額
課
税
分</t>
  </si>
  <si>
    <t>　　　　小　　　　　計　　(A)</t>
  </si>
  <si>
    <r>
      <t xml:space="preserve">所得金額　　　 
      </t>
    </r>
    <r>
      <rPr>
        <b/>
        <sz val="10"/>
        <color indexed="41"/>
        <rFont val="ＭＳ ゴシック"/>
        <family val="3"/>
      </rPr>
      <t>千円</t>
    </r>
  </si>
  <si>
    <t>所得(収入)
金　　　額
③　　　</t>
  </si>
  <si>
    <t>所得(収入)
金　　　額
⑤　　　</t>
  </si>
  <si>
    <r>
      <t>所得(収入)
金　　　額</t>
    </r>
    <r>
      <rPr>
        <b/>
        <sz val="11"/>
        <color indexed="41"/>
        <rFont val="ＭＳ ゴシック"/>
        <family val="3"/>
      </rPr>
      <t xml:space="preserve">
</t>
    </r>
    <r>
      <rPr>
        <b/>
        <sz val="10"/>
        <color indexed="41"/>
        <rFont val="ＭＳ ゴシック"/>
        <family val="3"/>
      </rPr>
      <t>(①＋③＋⑤)</t>
    </r>
    <r>
      <rPr>
        <b/>
        <sz val="11"/>
        <color indexed="41"/>
        <rFont val="ＭＳ ゴシック"/>
        <family val="3"/>
      </rPr>
      <t>　　　　</t>
    </r>
  </si>
  <si>
    <t>本　　　　  県　 　　　本 　　 　 店   　　　分</t>
  </si>
  <si>
    <t>従業者数割</t>
  </si>
  <si>
    <t xml:space="preserve">     本　    　店　   　分</t>
  </si>
  <si>
    <t xml:space="preserve">
計　　</t>
  </si>
  <si>
    <t xml:space="preserve"> 
 1,000
 </t>
  </si>
  <si>
    <t>万円</t>
  </si>
  <si>
    <t xml:space="preserve"> 50   億　　円　　超
 100  億　円　未　満</t>
  </si>
  <si>
    <t>小　　計
（④十⑤）</t>
  </si>
  <si>
    <t>小計
（①十②）　　　</t>
  </si>
  <si>
    <t>利益法人
（①十④）</t>
  </si>
  <si>
    <t>欠損法人
（②十⑤）</t>
  </si>
  <si>
    <t>計
（③十⑥）</t>
  </si>
  <si>
    <t>所 得 金 額
　　　　　 千円</t>
  </si>
  <si>
    <t>内　　　法　　　人</t>
  </si>
  <si>
    <t>年　所　得　400　万　円　以　下</t>
  </si>
  <si>
    <t>欠  損  法  人</t>
  </si>
  <si>
    <t>　　　　　　　　年  所  得  400  万  円  超
　　　　　　　　800　  万 　 円  　以  　下</t>
  </si>
  <si>
    <t>　　　 所得階層
 資本金別</t>
  </si>
  <si>
    <t>所得金額
　　　　　千円</t>
  </si>
  <si>
    <t>資本金
等の額
　   千円　</t>
  </si>
  <si>
    <t>県　　内　　法　　人</t>
  </si>
  <si>
    <t>ガス供給業</t>
  </si>
  <si>
    <t>生命保険業</t>
  </si>
  <si>
    <t>損害保険業</t>
  </si>
  <si>
    <t>少額短期保険業</t>
  </si>
  <si>
    <t>合　　計</t>
  </si>
  <si>
    <t>（9) 非課税事業に関する調</t>
  </si>
  <si>
    <t>税　　　　　　額</t>
  </si>
  <si>
    <t>　　　　　　 年　所　得　5,000　万　円　超
　　　　　　 １　　億　　円　  　以　 　下</t>
  </si>
  <si>
    <t>付加価値額
　　　　　千円</t>
  </si>
  <si>
    <t>付加価値額　
　　　　千円　　　　</t>
  </si>
  <si>
    <t>資本金等の額
　　　　　千円</t>
  </si>
  <si>
    <t>所得金額
　　　　　千円</t>
  </si>
  <si>
    <t>所得金額
　　　　 千円</t>
  </si>
  <si>
    <t>資本金等の額
　　　　　千円</t>
  </si>
  <si>
    <t>所得金額
　　 千円</t>
  </si>
  <si>
    <t>付加価値額
　　  千円</t>
  </si>
  <si>
    <t>（1）事業税額等に関する調</t>
  </si>
  <si>
    <t>（2）所得階層別に関する調</t>
  </si>
  <si>
    <t>（つづき)</t>
  </si>
  <si>
    <t>区　　　　　　　分</t>
  </si>
  <si>
    <t xml:space="preserve">              分　　　　　　　　　割　　　　　　　　　　法</t>
  </si>
  <si>
    <t>本　　　県　　　本　　　店　　　分</t>
  </si>
  <si>
    <t>　　　他　　　　　県</t>
  </si>
  <si>
    <t>法人数</t>
  </si>
  <si>
    <t>事　業
年度数</t>
  </si>
  <si>
    <t>所得(収入)
金     額
①</t>
  </si>
  <si>
    <t>事業税額</t>
  </si>
  <si>
    <t>②</t>
  </si>
  <si>
    <t>所得課税分(外形対象法人分を除く)</t>
  </si>
  <si>
    <t xml:space="preserve"> 卸売･小売業、  
 飲 食 店 業</t>
  </si>
  <si>
    <t>不 動 産 業</t>
  </si>
  <si>
    <t>　　　　小　　　計　　(B)</t>
  </si>
  <si>
    <t>　　　　 合　　　　計　(A)＋(B)</t>
  </si>
  <si>
    <t>区　　分</t>
  </si>
  <si>
    <t>法人数</t>
  </si>
  <si>
    <t>事  業
年度数</t>
  </si>
  <si>
    <t>所得金額
①</t>
  </si>
  <si>
    <t>付加価値額
②</t>
  </si>
  <si>
    <r>
      <t>資本金等の額</t>
    </r>
    <r>
      <rPr>
        <sz val="11"/>
        <color indexed="41"/>
        <rFont val="ＭＳ 明朝"/>
        <family val="1"/>
      </rPr>
      <t xml:space="preserve">
③　　</t>
    </r>
  </si>
  <si>
    <t>事業税額
④</t>
  </si>
  <si>
    <t>所得金額
⑤</t>
  </si>
  <si>
    <t>付加価値額
⑥</t>
  </si>
  <si>
    <t>建 設 業</t>
  </si>
  <si>
    <t>運  輸  ・
通  信  業</t>
  </si>
  <si>
    <t>飲食店業</t>
  </si>
  <si>
    <r>
      <t>そ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他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</t>
    </r>
  </si>
  <si>
    <t>金融･保険業</t>
  </si>
  <si>
    <t>不動産業</t>
  </si>
  <si>
    <t>上記以外</t>
  </si>
  <si>
    <t>の事業</t>
  </si>
  <si>
    <t>（7）資本金及び所得階層別に関する調（外形対象法人分）</t>
  </si>
  <si>
    <t>所得割
　　 千円</t>
  </si>
  <si>
    <t>付加価値割
　　  千円</t>
  </si>
  <si>
    <t>資本割
　   千円　</t>
  </si>
  <si>
    <t xml:space="preserve">
収　入
金　額
　千円</t>
  </si>
  <si>
    <t xml:space="preserve">
所　得　
金　額
　千円</t>
  </si>
  <si>
    <t xml:space="preserve">
収　入
金　額
　　 千円</t>
  </si>
  <si>
    <t xml:space="preserve">
所　得
金　額
　 千円</t>
  </si>
  <si>
    <r>
      <t xml:space="preserve"> 
</t>
    </r>
    <r>
      <rPr>
        <sz val="16"/>
        <color indexed="41"/>
        <rFont val="ＭＳ 明朝"/>
        <family val="1"/>
      </rPr>
      <t xml:space="preserve">うち超過課
</t>
    </r>
    <r>
      <rPr>
        <sz val="6"/>
        <color indexed="41"/>
        <rFont val="ＭＳ 明朝"/>
        <family val="1"/>
      </rPr>
      <t xml:space="preserve"> </t>
    </r>
    <r>
      <rPr>
        <sz val="16"/>
        <color indexed="41"/>
        <rFont val="ＭＳ 明朝"/>
        <family val="1"/>
      </rPr>
      <t xml:space="preserve">税相当
　　　 </t>
    </r>
    <r>
      <rPr>
        <sz val="20"/>
        <color indexed="41"/>
        <rFont val="ＭＳ 明朝"/>
        <family val="1"/>
      </rPr>
      <t>千円</t>
    </r>
  </si>
  <si>
    <t>（8）収入金額課税法人に関する調</t>
  </si>
  <si>
    <t>（5）資本金別法人数に関する調</t>
  </si>
  <si>
    <t>（4）業種別及び分割基準別に関する調（外形対象法人分）</t>
  </si>
  <si>
    <t>地方法人特別税分</t>
  </si>
  <si>
    <t>年所得1,000万円超5,000万円以下</t>
  </si>
  <si>
    <t>県　内　法　人</t>
  </si>
  <si>
    <t>年
二
回
法
人</t>
  </si>
  <si>
    <t>-</t>
  </si>
  <si>
    <t>-</t>
  </si>
  <si>
    <t>（3）業種別及び分割基準別に関する調</t>
  </si>
  <si>
    <t xml:space="preserve"> (6) 資本金及び所得階層別に関する調</t>
  </si>
  <si>
    <t>(H)</t>
  </si>
  <si>
    <t>事　業　税　計
(H)+(I)+(J)+(K)</t>
  </si>
  <si>
    <t>(L)</t>
  </si>
  <si>
    <t>(M)</t>
  </si>
  <si>
    <t>合　　計
（Ｌ）＋（Ｍ）</t>
  </si>
  <si>
    <t>(L)</t>
  </si>
  <si>
    <t>合計
(L)+(M)</t>
  </si>
  <si>
    <r>
      <rPr>
        <b/>
        <sz val="11"/>
        <color indexed="41"/>
        <rFont val="ＭＳ ゴシック"/>
        <family val="3"/>
      </rPr>
      <t>所得課税分計</t>
    </r>
    <r>
      <rPr>
        <b/>
        <sz val="6"/>
        <color indexed="41"/>
        <rFont val="ＭＳ ゴシック"/>
        <family val="3"/>
      </rPr>
      <t xml:space="preserve">
</t>
    </r>
    <r>
      <rPr>
        <sz val="10"/>
        <color indexed="41"/>
        <rFont val="ＭＳ ゴシック"/>
        <family val="3"/>
      </rPr>
      <t>(A)+(B)+(C)+(D) +(E)+(F)+(G)</t>
    </r>
  </si>
  <si>
    <r>
      <t xml:space="preserve">
平成23年度
調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 xml:space="preserve"> 定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 xml:space="preserve"> 額</t>
    </r>
  </si>
  <si>
    <t xml:space="preserve">
平成22年度
調  定  額</t>
  </si>
  <si>
    <t>平　 成　 ２２　 年　 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</si>
</sst>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.0_ "/>
    <numFmt numFmtId="180" formatCode="0.0_);[Red]\(0.0\)"/>
    <numFmt numFmtId="181" formatCode="0.0%"/>
    <numFmt numFmtId="182" formatCode="##.#"/>
    <numFmt numFmtId="183" formatCode="#,##0_);[Red]\(#,##0\)"/>
    <numFmt numFmtId="184" formatCode="#,##0_ ;[Red]\-#,##0\ "/>
    <numFmt numFmtId="185" formatCode="[&lt;=999]000;[&lt;=9999]000\-00;000\-0000"/>
    <numFmt numFmtId="186" formatCode="#,##0;&quot;△ &quot;#,##0"/>
  </numFmts>
  <fonts count="120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1"/>
      <color indexed="41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28"/>
      <name val="ＭＳ Ｐゴシック"/>
      <family val="3"/>
    </font>
    <font>
      <b/>
      <sz val="11"/>
      <color indexed="41"/>
      <name val="ＭＳ ゴシック"/>
      <family val="3"/>
    </font>
    <font>
      <b/>
      <sz val="11"/>
      <name val="ＭＳ ゴシック"/>
      <family val="3"/>
    </font>
    <font>
      <b/>
      <sz val="9"/>
      <color indexed="41"/>
      <name val="ＭＳ ゴシック"/>
      <family val="3"/>
    </font>
    <font>
      <b/>
      <sz val="10"/>
      <color indexed="41"/>
      <name val="ＭＳ ゴシック"/>
      <family val="3"/>
    </font>
    <font>
      <b/>
      <sz val="6"/>
      <color indexed="41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b/>
      <sz val="18"/>
      <color indexed="41"/>
      <name val="ＭＳ ゴシック"/>
      <family val="3"/>
    </font>
    <font>
      <sz val="20"/>
      <name val="ＭＳ Ｐゴシック"/>
      <family val="3"/>
    </font>
    <font>
      <sz val="12"/>
      <color indexed="41"/>
      <name val="ＭＳ ゴシック"/>
      <family val="3"/>
    </font>
    <font>
      <sz val="12"/>
      <color indexed="40"/>
      <name val="ＭＳ ゴシック"/>
      <family val="3"/>
    </font>
    <font>
      <b/>
      <sz val="12"/>
      <color indexed="41"/>
      <name val="ＭＳ ゴシック"/>
      <family val="3"/>
    </font>
    <font>
      <b/>
      <sz val="12"/>
      <name val="ＭＳ ゴシック"/>
      <family val="3"/>
    </font>
    <font>
      <sz val="24"/>
      <name val="ＭＳ ゴシック"/>
      <family val="3"/>
    </font>
    <font>
      <b/>
      <sz val="20"/>
      <color indexed="41"/>
      <name val="ＭＳ ゴシック"/>
      <family val="3"/>
    </font>
    <font>
      <b/>
      <sz val="16"/>
      <color indexed="41"/>
      <name val="ＭＳ ゴシック"/>
      <family val="3"/>
    </font>
    <font>
      <sz val="28"/>
      <name val="ＭＳ ゴシック"/>
      <family val="3"/>
    </font>
    <font>
      <sz val="26"/>
      <name val="ＭＳ ゴシック"/>
      <family val="3"/>
    </font>
    <font>
      <b/>
      <sz val="26"/>
      <color indexed="41"/>
      <name val="ＭＳ ゴシック"/>
      <family val="3"/>
    </font>
    <font>
      <sz val="2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40"/>
      <name val="ＭＳ 明朝"/>
      <family val="1"/>
    </font>
    <font>
      <sz val="11"/>
      <color indexed="41"/>
      <name val="ＭＳ 明朝"/>
      <family val="1"/>
    </font>
    <font>
      <b/>
      <sz val="11"/>
      <color indexed="41"/>
      <name val="ＭＳ 明朝"/>
      <family val="1"/>
    </font>
    <font>
      <sz val="10"/>
      <color indexed="41"/>
      <name val="ＭＳ 明朝"/>
      <family val="1"/>
    </font>
    <font>
      <sz val="6"/>
      <color indexed="41"/>
      <name val="ＭＳ 明朝"/>
      <family val="1"/>
    </font>
    <font>
      <sz val="8"/>
      <color indexed="41"/>
      <name val="ＭＳ 明朝"/>
      <family val="1"/>
    </font>
    <font>
      <sz val="26"/>
      <name val="ＭＳ 明朝"/>
      <family val="1"/>
    </font>
    <font>
      <sz val="18"/>
      <name val="ＭＳ 明朝"/>
      <family val="1"/>
    </font>
    <font>
      <sz val="10"/>
      <color indexed="40"/>
      <name val="ＭＳ 明朝"/>
      <family val="1"/>
    </font>
    <font>
      <sz val="9"/>
      <color indexed="41"/>
      <name val="ＭＳ 明朝"/>
      <family val="1"/>
    </font>
    <font>
      <sz val="6"/>
      <color indexed="4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36"/>
      <name val="ＭＳ 明朝"/>
      <family val="1"/>
    </font>
    <font>
      <sz val="26"/>
      <color indexed="41"/>
      <name val="ＭＳ 明朝"/>
      <family val="1"/>
    </font>
    <font>
      <sz val="24"/>
      <name val="ＭＳ 明朝"/>
      <family val="1"/>
    </font>
    <font>
      <sz val="26"/>
      <color indexed="40"/>
      <name val="ＭＳ 明朝"/>
      <family val="1"/>
    </font>
    <font>
      <b/>
      <sz val="26"/>
      <color indexed="41"/>
      <name val="ＭＳ 明朝"/>
      <family val="1"/>
    </font>
    <font>
      <b/>
      <sz val="26"/>
      <name val="ＭＳ 明朝"/>
      <family val="1"/>
    </font>
    <font>
      <sz val="24"/>
      <color indexed="41"/>
      <name val="ＭＳ 明朝"/>
      <family val="1"/>
    </font>
    <font>
      <sz val="12"/>
      <color indexed="41"/>
      <name val="ＭＳ 明朝"/>
      <family val="1"/>
    </font>
    <font>
      <sz val="20"/>
      <color indexed="41"/>
      <name val="ＭＳ 明朝"/>
      <family val="1"/>
    </font>
    <font>
      <sz val="16"/>
      <color indexed="41"/>
      <name val="ＭＳ 明朝"/>
      <family val="1"/>
    </font>
    <font>
      <sz val="18"/>
      <color indexed="41"/>
      <name val="ＭＳ 明朝"/>
      <family val="1"/>
    </font>
    <font>
      <b/>
      <sz val="24"/>
      <color indexed="40"/>
      <name val="ＭＳ ゴシック"/>
      <family val="3"/>
    </font>
    <font>
      <b/>
      <sz val="24"/>
      <name val="ＭＳ Ｐゴシック"/>
      <family val="3"/>
    </font>
    <font>
      <sz val="20"/>
      <color indexed="40"/>
      <name val="ＭＳ 明朝"/>
      <family val="1"/>
    </font>
    <font>
      <sz val="24"/>
      <color indexed="40"/>
      <name val="ＭＳ 明朝"/>
      <family val="1"/>
    </font>
    <font>
      <sz val="14"/>
      <color indexed="41"/>
      <name val="ＭＳ 明朝"/>
      <family val="1"/>
    </font>
    <font>
      <sz val="14"/>
      <name val="ＭＳ 明朝"/>
      <family val="1"/>
    </font>
    <font>
      <b/>
      <sz val="14"/>
      <color indexed="41"/>
      <name val="ＭＳ ゴシック"/>
      <family val="3"/>
    </font>
    <font>
      <b/>
      <sz val="14"/>
      <color indexed="40"/>
      <name val="ＭＳ ゴシック"/>
      <family val="3"/>
    </font>
    <font>
      <b/>
      <sz val="14"/>
      <name val="ＭＳ ゴシック"/>
      <family val="3"/>
    </font>
    <font>
      <sz val="12"/>
      <color indexed="40"/>
      <name val="ＭＳ 明朝"/>
      <family val="1"/>
    </font>
    <font>
      <b/>
      <sz val="12"/>
      <name val="ＭＳ 明朝"/>
      <family val="1"/>
    </font>
    <font>
      <b/>
      <sz val="12"/>
      <color indexed="41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b/>
      <sz val="18"/>
      <color indexed="40"/>
      <name val="ＭＳ ゴシック"/>
      <family val="3"/>
    </font>
    <font>
      <b/>
      <sz val="18"/>
      <name val="ＭＳ ゴシック"/>
      <family val="3"/>
    </font>
    <font>
      <sz val="16"/>
      <color indexed="40"/>
      <name val="ＭＳ 明朝"/>
      <family val="1"/>
    </font>
    <font>
      <b/>
      <sz val="16"/>
      <name val="ＭＳ ゴシック"/>
      <family val="3"/>
    </font>
    <font>
      <sz val="32"/>
      <name val="ＭＳ 明朝"/>
      <family val="1"/>
    </font>
    <font>
      <b/>
      <sz val="32"/>
      <name val="ＭＳ ゴシック"/>
      <family val="3"/>
    </font>
    <font>
      <sz val="32"/>
      <color indexed="40"/>
      <name val="ＭＳ 明朝"/>
      <family val="1"/>
    </font>
    <font>
      <sz val="32"/>
      <color indexed="41"/>
      <name val="ＭＳ 明朝"/>
      <family val="1"/>
    </font>
    <font>
      <b/>
      <sz val="32"/>
      <color indexed="40"/>
      <name val="ＭＳ ゴシック"/>
      <family val="3"/>
    </font>
    <font>
      <b/>
      <sz val="32"/>
      <color indexed="41"/>
      <name val="ＭＳ ゴシック"/>
      <family val="3"/>
    </font>
    <font>
      <sz val="14"/>
      <color indexed="40"/>
      <name val="ＭＳ 明朝"/>
      <family val="1"/>
    </font>
    <font>
      <sz val="10"/>
      <color indexed="4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24"/>
      <color indexed="8"/>
      <name val="ＭＳ 明朝"/>
      <family val="1"/>
    </font>
    <font>
      <sz val="26"/>
      <color indexed="8"/>
      <name val="ＭＳ 明朝"/>
      <family val="1"/>
    </font>
    <font>
      <sz val="24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4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/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 style="thin"/>
      <top style="thin">
        <color indexed="8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 diagonalUp="1">
      <left style="thin"/>
      <right>
        <color indexed="63"/>
      </right>
      <top style="thin">
        <color indexed="8"/>
      </top>
      <bottom style="thin"/>
      <diagonal style="thin"/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 diagonalUp="1">
      <left style="thin"/>
      <right style="thin"/>
      <top style="thin"/>
      <bottom style="thin">
        <color indexed="8"/>
      </bottom>
      <diagonal style="thin"/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thin">
        <color indexed="8"/>
      </top>
      <bottom style="thin">
        <color indexed="8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 style="thin">
        <color indexed="8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n"/>
      <right style="thick">
        <color indexed="8"/>
      </right>
      <top style="thin"/>
      <bottom style="thin"/>
    </border>
    <border>
      <left style="thin">
        <color indexed="8"/>
      </left>
      <right>
        <color indexed="8"/>
      </right>
      <top style="thick"/>
      <bottom>
        <color indexed="63"/>
      </bottom>
    </border>
    <border>
      <left>
        <color indexed="63"/>
      </left>
      <right>
        <color indexed="8"/>
      </right>
      <top style="thick"/>
      <bottom>
        <color indexed="63"/>
      </bottom>
    </border>
    <border diagonalDown="1">
      <left style="thick">
        <color indexed="8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43"/>
      </bottom>
    </border>
    <border>
      <left>
        <color indexed="63"/>
      </left>
      <right style="thin"/>
      <top style="thin">
        <color indexed="8"/>
      </top>
      <bottom style="thin">
        <color indexed="4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>
        <color indexed="43"/>
      </top>
      <bottom style="thin">
        <color indexed="8"/>
      </bottom>
    </border>
    <border>
      <left>
        <color indexed="63"/>
      </left>
      <right style="thin"/>
      <top style="thin">
        <color indexed="4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 diagonalDown="1">
      <left style="thick"/>
      <right>
        <color indexed="63"/>
      </right>
      <top style="thick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/>
      <bottom>
        <color indexed="63"/>
      </bottom>
      <diagonal style="thin">
        <color indexed="8"/>
      </diagonal>
    </border>
    <border diagonalDown="1">
      <left style="thick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 diagonalDown="1">
      <left>
        <color indexed="63"/>
      </left>
      <right style="thin"/>
      <top style="thick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/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/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 diagonalUp="1">
      <left style="thin"/>
      <right style="thick"/>
      <top style="thin"/>
      <bottom style="thin"/>
      <diagonal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6" borderId="1" applyNumberFormat="0" applyAlignment="0" applyProtection="0"/>
    <xf numFmtId="0" fontId="10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108" fillId="0" borderId="3" applyNumberFormat="0" applyFill="0" applyAlignment="0" applyProtection="0"/>
    <xf numFmtId="0" fontId="109" fillId="29" borderId="0" applyNumberFormat="0" applyBorder="0" applyAlignment="0" applyProtection="0"/>
    <xf numFmtId="0" fontId="110" fillId="30" borderId="4" applyNumberFormat="0" applyAlignment="0" applyProtection="0"/>
    <xf numFmtId="0" fontId="1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8" applyNumberFormat="0" applyFill="0" applyAlignment="0" applyProtection="0"/>
    <xf numFmtId="0" fontId="116" fillId="30" borderId="9" applyNumberFormat="0" applyAlignment="0" applyProtection="0"/>
    <xf numFmtId="0" fontId="1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8" fillId="31" borderId="4" applyNumberFormat="0" applyAlignment="0" applyProtection="0"/>
    <xf numFmtId="0" fontId="119" fillId="32" borderId="0" applyNumberFormat="0" applyBorder="0" applyAlignment="0" applyProtection="0"/>
  </cellStyleXfs>
  <cellXfs count="10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77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177" fontId="31" fillId="0" borderId="0" xfId="0" applyNumberFormat="1" applyFont="1" applyFill="1" applyBorder="1" applyAlignment="1">
      <alignment horizontal="right" vertical="center" wrapText="1"/>
    </xf>
    <xf numFmtId="177" fontId="29" fillId="0" borderId="0" xfId="0" applyNumberFormat="1" applyFont="1" applyFill="1" applyBorder="1" applyAlignment="1">
      <alignment horizontal="right" vertical="center" wrapText="1"/>
    </xf>
    <xf numFmtId="0" fontId="31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38" fontId="48" fillId="0" borderId="0" xfId="48" applyFont="1" applyFill="1" applyBorder="1" applyAlignment="1">
      <alignment horizontal="right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7" fontId="49" fillId="0" borderId="0" xfId="0" applyNumberFormat="1" applyFont="1" applyFill="1" applyBorder="1" applyAlignment="1">
      <alignment horizontal="right" vertical="center" wrapText="1"/>
    </xf>
    <xf numFmtId="177" fontId="45" fillId="0" borderId="0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177" fontId="4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177" fontId="29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177" fontId="56" fillId="0" borderId="0" xfId="0" applyNumberFormat="1" applyFont="1" applyFill="1" applyBorder="1" applyAlignment="1">
      <alignment horizontal="righ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177" fontId="51" fillId="0" borderId="0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46" fillId="0" borderId="12" xfId="0" applyNumberFormat="1" applyFont="1" applyFill="1" applyBorder="1" applyAlignment="1">
      <alignment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1" fillId="0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vertical="center" wrapText="1"/>
    </xf>
    <xf numFmtId="0" fontId="31" fillId="0" borderId="17" xfId="0" applyNumberFormat="1" applyFont="1" applyFill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21" xfId="0" applyNumberFormat="1" applyFont="1" applyFill="1" applyBorder="1" applyAlignment="1">
      <alignment horizontal="left" vertical="center" wrapText="1"/>
    </xf>
    <xf numFmtId="0" fontId="31" fillId="0" borderId="22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distributed" vertical="center" wrapText="1"/>
    </xf>
    <xf numFmtId="0" fontId="31" fillId="0" borderId="24" xfId="0" applyNumberFormat="1" applyFont="1" applyFill="1" applyBorder="1" applyAlignment="1">
      <alignment horizontal="distributed" vertical="center" wrapText="1"/>
    </xf>
    <xf numFmtId="0" fontId="31" fillId="0" borderId="25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31" fillId="0" borderId="26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wrapText="1"/>
    </xf>
    <xf numFmtId="0" fontId="31" fillId="0" borderId="29" xfId="0" applyNumberFormat="1" applyFont="1" applyFill="1" applyBorder="1" applyAlignment="1">
      <alignment horizontal="center" wrapText="1"/>
    </xf>
    <xf numFmtId="0" fontId="31" fillId="0" borderId="30" xfId="0" applyNumberFormat="1" applyFont="1" applyFill="1" applyBorder="1" applyAlignment="1">
      <alignment horizontal="center" wrapText="1"/>
    </xf>
    <xf numFmtId="0" fontId="31" fillId="0" borderId="31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wrapText="1"/>
    </xf>
    <xf numFmtId="0" fontId="31" fillId="0" borderId="32" xfId="0" applyNumberFormat="1" applyFont="1" applyFill="1" applyBorder="1" applyAlignment="1">
      <alignment horizontal="center" wrapText="1"/>
    </xf>
    <xf numFmtId="0" fontId="31" fillId="0" borderId="3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31" fillId="0" borderId="34" xfId="0" applyNumberFormat="1" applyFont="1" applyFill="1" applyBorder="1" applyAlignment="1">
      <alignment horizontal="center" wrapText="1"/>
    </xf>
    <xf numFmtId="0" fontId="31" fillId="0" borderId="35" xfId="0" applyNumberFormat="1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wrapText="1"/>
    </xf>
    <xf numFmtId="0" fontId="31" fillId="0" borderId="18" xfId="0" applyNumberFormat="1" applyFont="1" applyFill="1" applyBorder="1" applyAlignment="1">
      <alignment horizontal="center" wrapText="1"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0" borderId="37" xfId="0" applyNumberFormat="1" applyFont="1" applyFill="1" applyBorder="1" applyAlignment="1">
      <alignment horizontal="center" vertical="center" wrapText="1"/>
    </xf>
    <xf numFmtId="0" fontId="31" fillId="0" borderId="25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wrapText="1"/>
    </xf>
    <xf numFmtId="0" fontId="31" fillId="0" borderId="38" xfId="0" applyNumberFormat="1" applyFont="1" applyFill="1" applyBorder="1" applyAlignment="1">
      <alignment horizontal="center" wrapText="1"/>
    </xf>
    <xf numFmtId="0" fontId="31" fillId="0" borderId="39" xfId="0" applyNumberFormat="1" applyFont="1" applyFill="1" applyBorder="1" applyAlignment="1">
      <alignment horizont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center" vertical="center" wrapText="1"/>
    </xf>
    <xf numFmtId="0" fontId="31" fillId="0" borderId="30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31" fillId="0" borderId="4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0" borderId="42" xfId="0" applyNumberFormat="1" applyFont="1" applyFill="1" applyBorder="1" applyAlignment="1">
      <alignment horizontal="center" vertical="center" wrapText="1"/>
    </xf>
    <xf numFmtId="0" fontId="31" fillId="0" borderId="43" xfId="0" applyNumberFormat="1" applyFont="1" applyFill="1" applyBorder="1" applyAlignment="1">
      <alignment horizontal="center" vertical="center" wrapText="1"/>
    </xf>
    <xf numFmtId="0" fontId="31" fillId="0" borderId="44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45" xfId="0" applyNumberFormat="1" applyFont="1" applyFill="1" applyBorder="1" applyAlignment="1">
      <alignment horizontal="center" vertical="center" wrapText="1"/>
    </xf>
    <xf numFmtId="0" fontId="31" fillId="0" borderId="46" xfId="0" applyNumberFormat="1" applyFont="1" applyFill="1" applyBorder="1" applyAlignment="1">
      <alignment horizontal="center" vertical="center" wrapText="1"/>
    </xf>
    <xf numFmtId="0" fontId="31" fillId="0" borderId="47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31" fillId="0" borderId="34" xfId="0" applyNumberFormat="1" applyFont="1" applyFill="1" applyBorder="1" applyAlignment="1">
      <alignment horizontal="center" vertical="center" wrapText="1"/>
    </xf>
    <xf numFmtId="0" fontId="31" fillId="0" borderId="49" xfId="0" applyNumberFormat="1" applyFont="1" applyFill="1" applyBorder="1" applyAlignment="1">
      <alignment horizontal="center" vertical="center" wrapText="1"/>
    </xf>
    <xf numFmtId="0" fontId="31" fillId="0" borderId="38" xfId="0" applyNumberFormat="1" applyFont="1" applyFill="1" applyBorder="1" applyAlignment="1">
      <alignment horizontal="center" vertical="center" wrapText="1"/>
    </xf>
    <xf numFmtId="0" fontId="30" fillId="0" borderId="4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1" fillId="0" borderId="5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31" fillId="0" borderId="51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left" vertical="center" wrapText="1"/>
    </xf>
    <xf numFmtId="0" fontId="31" fillId="0" borderId="30" xfId="0" applyNumberFormat="1" applyFont="1" applyFill="1" applyBorder="1" applyAlignment="1">
      <alignment horizontal="left" vertical="center" wrapText="1"/>
    </xf>
    <xf numFmtId="0" fontId="31" fillId="0" borderId="16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31" fillId="0" borderId="17" xfId="0" applyNumberFormat="1" applyFont="1" applyFill="1" applyBorder="1" applyAlignment="1">
      <alignment horizontal="left" vertical="center" wrapText="1"/>
    </xf>
    <xf numFmtId="0" fontId="31" fillId="0" borderId="53" xfId="0" applyNumberFormat="1" applyFont="1" applyFill="1" applyBorder="1" applyAlignment="1">
      <alignment horizontal="center" vertical="center" wrapText="1"/>
    </xf>
    <xf numFmtId="0" fontId="31" fillId="0" borderId="54" xfId="0" applyNumberFormat="1" applyFont="1" applyFill="1" applyBorder="1" applyAlignment="1">
      <alignment horizontal="right" vertical="center" wrapText="1"/>
    </xf>
    <xf numFmtId="0" fontId="31" fillId="0" borderId="55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31" fillId="0" borderId="54" xfId="0" applyNumberFormat="1" applyFont="1" applyFill="1" applyBorder="1" applyAlignment="1">
      <alignment horizontal="right" wrapText="1"/>
    </xf>
    <xf numFmtId="0" fontId="31" fillId="0" borderId="23" xfId="0" applyNumberFormat="1" applyFont="1" applyFill="1" applyBorder="1" applyAlignment="1">
      <alignment horizontal="left" vertical="center" wrapText="1"/>
    </xf>
    <xf numFmtId="0" fontId="31" fillId="0" borderId="34" xfId="0" applyNumberFormat="1" applyFont="1" applyFill="1" applyBorder="1" applyAlignment="1">
      <alignment horizontal="left" vertical="center" wrapText="1"/>
    </xf>
    <xf numFmtId="0" fontId="31" fillId="0" borderId="58" xfId="0" applyNumberFormat="1" applyFont="1" applyFill="1" applyBorder="1" applyAlignment="1">
      <alignment horizontal="left" vertical="center" wrapText="1"/>
    </xf>
    <xf numFmtId="0" fontId="31" fillId="0" borderId="59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38" fontId="18" fillId="0" borderId="57" xfId="48" applyFont="1" applyFill="1" applyBorder="1" applyAlignment="1">
      <alignment horizontal="right" vertical="center" shrinkToFit="1"/>
    </xf>
    <xf numFmtId="38" fontId="50" fillId="33" borderId="53" xfId="48" applyFont="1" applyFill="1" applyBorder="1" applyAlignment="1">
      <alignment horizontal="right" vertical="center" shrinkToFit="1"/>
    </xf>
    <xf numFmtId="38" fontId="50" fillId="33" borderId="60" xfId="48" applyFont="1" applyFill="1" applyBorder="1" applyAlignment="1">
      <alignment horizontal="right" vertical="center" shrinkToFit="1"/>
    </xf>
    <xf numFmtId="38" fontId="50" fillId="0" borderId="61" xfId="48" applyFont="1" applyFill="1" applyBorder="1" applyAlignment="1">
      <alignment vertical="center" shrinkToFit="1"/>
    </xf>
    <xf numFmtId="38" fontId="50" fillId="0" borderId="62" xfId="48" applyFont="1" applyFill="1" applyBorder="1" applyAlignment="1">
      <alignment vertical="center" shrinkToFit="1"/>
    </xf>
    <xf numFmtId="38" fontId="50" fillId="0" borderId="63" xfId="48" applyFont="1" applyFill="1" applyBorder="1" applyAlignment="1">
      <alignment vertical="center" shrinkToFit="1"/>
    </xf>
    <xf numFmtId="38" fontId="50" fillId="33" borderId="46" xfId="48" applyFont="1" applyFill="1" applyBorder="1" applyAlignment="1">
      <alignment vertical="center" shrinkToFit="1"/>
    </xf>
    <xf numFmtId="38" fontId="50" fillId="33" borderId="47" xfId="48" applyFont="1" applyFill="1" applyBorder="1" applyAlignment="1">
      <alignment vertical="center" shrinkToFit="1"/>
    </xf>
    <xf numFmtId="38" fontId="50" fillId="33" borderId="10" xfId="48" applyFont="1" applyFill="1" applyBorder="1" applyAlignment="1">
      <alignment vertical="center" shrinkToFit="1"/>
    </xf>
    <xf numFmtId="38" fontId="65" fillId="0" borderId="45" xfId="48" applyFont="1" applyFill="1" applyBorder="1" applyAlignment="1">
      <alignment vertical="center" shrinkToFit="1"/>
    </xf>
    <xf numFmtId="38" fontId="65" fillId="0" borderId="44" xfId="48" applyFont="1" applyFill="1" applyBorder="1" applyAlignment="1">
      <alignment vertical="center" shrinkToFit="1"/>
    </xf>
    <xf numFmtId="38" fontId="65" fillId="0" borderId="11" xfId="48" applyFont="1" applyFill="1" applyBorder="1" applyAlignment="1">
      <alignment vertical="center" shrinkToFit="1"/>
    </xf>
    <xf numFmtId="38" fontId="18" fillId="0" borderId="53" xfId="48" applyFont="1" applyFill="1" applyBorder="1" applyAlignment="1">
      <alignment horizontal="right" vertical="center" shrinkToFit="1"/>
    </xf>
    <xf numFmtId="38" fontId="63" fillId="33" borderId="53" xfId="48" applyFont="1" applyFill="1" applyBorder="1" applyAlignment="1">
      <alignment horizontal="right" vertical="center" shrinkToFit="1"/>
    </xf>
    <xf numFmtId="38" fontId="50" fillId="33" borderId="53" xfId="48" applyFont="1" applyFill="1" applyBorder="1" applyAlignment="1">
      <alignment vertical="center" shrinkToFit="1"/>
    </xf>
    <xf numFmtId="0" fontId="31" fillId="0" borderId="17" xfId="0" applyNumberFormat="1" applyFont="1" applyFill="1" applyBorder="1" applyAlignment="1">
      <alignment horizontal="center" wrapText="1"/>
    </xf>
    <xf numFmtId="0" fontId="40" fillId="0" borderId="41" xfId="0" applyNumberFormat="1" applyFont="1" applyFill="1" applyBorder="1" applyAlignment="1">
      <alignment horizontal="left" vertical="center" wrapText="1"/>
    </xf>
    <xf numFmtId="0" fontId="30" fillId="0" borderId="41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right" wrapText="1"/>
    </xf>
    <xf numFmtId="0" fontId="34" fillId="0" borderId="28" xfId="0" applyNumberFormat="1" applyFont="1" applyFill="1" applyBorder="1" applyAlignment="1">
      <alignment horizontal="left" vertical="center" wrapText="1"/>
    </xf>
    <xf numFmtId="0" fontId="31" fillId="0" borderId="16" xfId="0" applyNumberFormat="1" applyFont="1" applyFill="1" applyBorder="1" applyAlignment="1">
      <alignment horizontal="right" wrapText="1"/>
    </xf>
    <xf numFmtId="0" fontId="31" fillId="0" borderId="0" xfId="0" applyNumberFormat="1" applyFont="1" applyFill="1" applyBorder="1" applyAlignment="1">
      <alignment horizontal="right" wrapText="1"/>
    </xf>
    <xf numFmtId="0" fontId="31" fillId="0" borderId="17" xfId="0" applyNumberFormat="1" applyFont="1" applyFill="1" applyBorder="1" applyAlignment="1">
      <alignment horizontal="right" wrapText="1"/>
    </xf>
    <xf numFmtId="0" fontId="31" fillId="0" borderId="64" xfId="0" applyNumberFormat="1" applyFont="1" applyFill="1" applyBorder="1" applyAlignment="1">
      <alignment horizontal="left" vertical="center" wrapText="1"/>
    </xf>
    <xf numFmtId="0" fontId="31" fillId="0" borderId="65" xfId="0" applyNumberFormat="1" applyFont="1" applyFill="1" applyBorder="1" applyAlignment="1">
      <alignment horizontal="left" vertical="center" wrapText="1"/>
    </xf>
    <xf numFmtId="0" fontId="30" fillId="0" borderId="28" xfId="0" applyNumberFormat="1" applyFont="1" applyFill="1" applyBorder="1" applyAlignment="1">
      <alignment horizontal="distributed" vertical="center" wrapText="1"/>
    </xf>
    <xf numFmtId="0" fontId="30" fillId="0" borderId="29" xfId="0" applyNumberFormat="1" applyFont="1" applyFill="1" applyBorder="1" applyAlignment="1">
      <alignment horizontal="distributed" vertical="center"/>
    </xf>
    <xf numFmtId="0" fontId="30" fillId="0" borderId="30" xfId="0" applyNumberFormat="1" applyFont="1" applyFill="1" applyBorder="1" applyAlignment="1">
      <alignment horizontal="distributed" vertical="center"/>
    </xf>
    <xf numFmtId="0" fontId="30" fillId="0" borderId="18" xfId="0" applyNumberFormat="1" applyFont="1" applyFill="1" applyBorder="1" applyAlignment="1">
      <alignment horizontal="distributed" vertical="center"/>
    </xf>
    <xf numFmtId="0" fontId="30" fillId="0" borderId="19" xfId="0" applyNumberFormat="1" applyFont="1" applyFill="1" applyBorder="1" applyAlignment="1">
      <alignment horizontal="distributed" vertical="center"/>
    </xf>
    <xf numFmtId="0" fontId="30" fillId="0" borderId="20" xfId="0" applyNumberFormat="1" applyFont="1" applyFill="1" applyBorder="1" applyAlignment="1">
      <alignment horizontal="distributed" vertical="center"/>
    </xf>
    <xf numFmtId="0" fontId="30" fillId="0" borderId="29" xfId="0" applyNumberFormat="1" applyFont="1" applyFill="1" applyBorder="1" applyAlignment="1">
      <alignment horizontal="distributed" vertical="center" wrapText="1"/>
    </xf>
    <xf numFmtId="0" fontId="30" fillId="0" borderId="66" xfId="0" applyNumberFormat="1" applyFont="1" applyFill="1" applyBorder="1" applyAlignment="1">
      <alignment horizontal="distributed" vertical="center" wrapText="1"/>
    </xf>
    <xf numFmtId="0" fontId="30" fillId="0" borderId="18" xfId="0" applyNumberFormat="1" applyFont="1" applyFill="1" applyBorder="1" applyAlignment="1">
      <alignment horizontal="distributed" vertical="center" wrapText="1"/>
    </xf>
    <xf numFmtId="0" fontId="30" fillId="0" borderId="19" xfId="0" applyNumberFormat="1" applyFont="1" applyFill="1" applyBorder="1" applyAlignment="1">
      <alignment horizontal="distributed" vertical="center" wrapText="1"/>
    </xf>
    <xf numFmtId="0" fontId="30" fillId="0" borderId="67" xfId="0" applyNumberFormat="1" applyFont="1" applyFill="1" applyBorder="1" applyAlignment="1">
      <alignment horizontal="distributed" vertical="center" wrapText="1"/>
    </xf>
    <xf numFmtId="0" fontId="29" fillId="0" borderId="0" xfId="0" applyFont="1" applyBorder="1" applyAlignment="1">
      <alignment vertical="center"/>
    </xf>
    <xf numFmtId="0" fontId="31" fillId="0" borderId="32" xfId="0" applyNumberFormat="1" applyFont="1" applyFill="1" applyBorder="1" applyAlignment="1">
      <alignment horizontal="right" wrapText="1"/>
    </xf>
    <xf numFmtId="38" fontId="18" fillId="0" borderId="53" xfId="48" applyFont="1" applyFill="1" applyBorder="1" applyAlignment="1">
      <alignment horizontal="right" vertical="center" wrapText="1"/>
    </xf>
    <xf numFmtId="38" fontId="63" fillId="33" borderId="53" xfId="48" applyFont="1" applyFill="1" applyBorder="1" applyAlignment="1">
      <alignment horizontal="right" vertical="center" wrapText="1"/>
    </xf>
    <xf numFmtId="38" fontId="50" fillId="33" borderId="53" xfId="48" applyFont="1" applyFill="1" applyBorder="1" applyAlignment="1">
      <alignment horizontal="right" vertical="center" wrapText="1"/>
    </xf>
    <xf numFmtId="38" fontId="18" fillId="0" borderId="57" xfId="48" applyFont="1" applyFill="1" applyBorder="1" applyAlignment="1">
      <alignment horizontal="right" vertical="center" wrapText="1"/>
    </xf>
    <xf numFmtId="38" fontId="18" fillId="0" borderId="68" xfId="48" applyFont="1" applyFill="1" applyBorder="1" applyAlignment="1">
      <alignment horizontal="right" vertical="center" shrinkToFit="1"/>
    </xf>
    <xf numFmtId="0" fontId="31" fillId="0" borderId="69" xfId="0" applyNumberFormat="1" applyFont="1" applyFill="1" applyBorder="1" applyAlignment="1">
      <alignment horizontal="distributed" vertical="center" wrapText="1"/>
    </xf>
    <xf numFmtId="0" fontId="31" fillId="0" borderId="0" xfId="0" applyNumberFormat="1" applyFont="1" applyFill="1" applyBorder="1" applyAlignment="1">
      <alignment horizontal="distributed" vertical="center" wrapText="1"/>
    </xf>
    <xf numFmtId="0" fontId="31" fillId="0" borderId="40" xfId="0" applyNumberFormat="1" applyFont="1" applyFill="1" applyBorder="1" applyAlignment="1">
      <alignment horizontal="distributed" vertical="center" wrapText="1"/>
    </xf>
    <xf numFmtId="0" fontId="31" fillId="0" borderId="51" xfId="0" applyNumberFormat="1" applyFont="1" applyFill="1" applyBorder="1" applyAlignment="1">
      <alignment horizontal="distributed" vertical="center" wrapText="1"/>
    </xf>
    <xf numFmtId="0" fontId="31" fillId="0" borderId="25" xfId="0" applyNumberFormat="1" applyFont="1" applyFill="1" applyBorder="1" applyAlignment="1">
      <alignment horizontal="distributed" vertical="center" wrapText="1"/>
    </xf>
    <xf numFmtId="0" fontId="38" fillId="0" borderId="25" xfId="0" applyNumberFormat="1" applyFont="1" applyFill="1" applyBorder="1" applyAlignment="1">
      <alignment horizontal="distributed" vertical="center" wrapText="1"/>
    </xf>
    <xf numFmtId="0" fontId="38" fillId="0" borderId="0" xfId="0" applyNumberFormat="1" applyFont="1" applyFill="1" applyBorder="1" applyAlignment="1">
      <alignment horizontal="distributed" vertical="center" wrapText="1"/>
    </xf>
    <xf numFmtId="0" fontId="31" fillId="0" borderId="40" xfId="0" applyNumberFormat="1" applyFont="1" applyFill="1" applyBorder="1" applyAlignment="1">
      <alignment horizontal="distributed" vertical="center"/>
    </xf>
    <xf numFmtId="0" fontId="31" fillId="0" borderId="51" xfId="0" applyNumberFormat="1" applyFont="1" applyFill="1" applyBorder="1" applyAlignment="1">
      <alignment horizontal="distributed" vertical="center"/>
    </xf>
    <xf numFmtId="0" fontId="50" fillId="0" borderId="70" xfId="0" applyNumberFormat="1" applyFont="1" applyFill="1" applyBorder="1" applyAlignment="1">
      <alignment horizontal="left" vertical="center" textRotation="255" wrapText="1"/>
    </xf>
    <xf numFmtId="0" fontId="28" fillId="0" borderId="71" xfId="0" applyFont="1" applyFill="1" applyBorder="1" applyAlignment="1">
      <alignment horizontal="left" vertical="center" textRotation="255" wrapText="1"/>
    </xf>
    <xf numFmtId="0" fontId="28" fillId="0" borderId="72" xfId="0" applyFont="1" applyFill="1" applyBorder="1" applyAlignment="1">
      <alignment horizontal="left" vertical="center" textRotation="255" wrapText="1"/>
    </xf>
    <xf numFmtId="0" fontId="30" fillId="0" borderId="34" xfId="0" applyNumberFormat="1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74" xfId="0" applyNumberFormat="1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 wrapText="1"/>
    </xf>
    <xf numFmtId="0" fontId="30" fillId="0" borderId="69" xfId="0" applyNumberFormat="1" applyFont="1" applyFill="1" applyBorder="1" applyAlignment="1">
      <alignment horizontal="center" vertical="center" wrapText="1"/>
    </xf>
    <xf numFmtId="0" fontId="31" fillId="0" borderId="75" xfId="0" applyNumberFormat="1" applyFont="1" applyFill="1" applyBorder="1" applyAlignment="1">
      <alignment horizontal="distributed" vertical="center" wrapText="1"/>
    </xf>
    <xf numFmtId="0" fontId="31" fillId="0" borderId="47" xfId="0" applyNumberFormat="1" applyFont="1" applyFill="1" applyBorder="1" applyAlignment="1">
      <alignment horizontal="distributed" vertical="center" wrapText="1"/>
    </xf>
    <xf numFmtId="38" fontId="65" fillId="0" borderId="76" xfId="48" applyFont="1" applyFill="1" applyBorder="1" applyAlignment="1">
      <alignment vertical="center" shrinkToFit="1"/>
    </xf>
    <xf numFmtId="38" fontId="65" fillId="0" borderId="77" xfId="48" applyFont="1" applyFill="1" applyBorder="1" applyAlignment="1">
      <alignment vertical="center" shrinkToFit="1"/>
    </xf>
    <xf numFmtId="38" fontId="65" fillId="0" borderId="78" xfId="48" applyFont="1" applyFill="1" applyBorder="1" applyAlignment="1">
      <alignment vertical="center" shrinkToFit="1"/>
    </xf>
    <xf numFmtId="0" fontId="31" fillId="0" borderId="79" xfId="0" applyNumberFormat="1" applyFont="1" applyFill="1" applyBorder="1" applyAlignment="1">
      <alignment horizontal="distributed" vertical="distributed" wrapText="1"/>
    </xf>
    <xf numFmtId="0" fontId="31" fillId="0" borderId="29" xfId="0" applyNumberFormat="1" applyFont="1" applyFill="1" applyBorder="1" applyAlignment="1">
      <alignment horizontal="distributed" vertical="distributed" wrapText="1"/>
    </xf>
    <xf numFmtId="38" fontId="50" fillId="33" borderId="60" xfId="48" applyFont="1" applyFill="1" applyBorder="1" applyAlignment="1">
      <alignment horizontal="right" vertical="center" wrapText="1"/>
    </xf>
    <xf numFmtId="0" fontId="31" fillId="0" borderId="28" xfId="0" applyNumberFormat="1" applyFont="1" applyFill="1" applyBorder="1" applyAlignment="1">
      <alignment horizontal="distributed" vertical="center" wrapText="1"/>
    </xf>
    <xf numFmtId="0" fontId="31" fillId="0" borderId="29" xfId="0" applyNumberFormat="1" applyFont="1" applyFill="1" applyBorder="1" applyAlignment="1">
      <alignment horizontal="distributed" vertical="center" wrapText="1"/>
    </xf>
    <xf numFmtId="0" fontId="31" fillId="0" borderId="30" xfId="0" applyNumberFormat="1" applyFont="1" applyFill="1" applyBorder="1" applyAlignment="1">
      <alignment horizontal="distributed" vertical="center" wrapText="1"/>
    </xf>
    <xf numFmtId="0" fontId="31" fillId="0" borderId="18" xfId="0" applyNumberFormat="1" applyFont="1" applyFill="1" applyBorder="1" applyAlignment="1">
      <alignment horizontal="distributed" vertical="center" wrapText="1"/>
    </xf>
    <xf numFmtId="0" fontId="31" fillId="0" borderId="19" xfId="0" applyNumberFormat="1" applyFont="1" applyFill="1" applyBorder="1" applyAlignment="1">
      <alignment horizontal="distributed" vertical="center" wrapText="1"/>
    </xf>
    <xf numFmtId="0" fontId="31" fillId="0" borderId="20" xfId="0" applyNumberFormat="1" applyFont="1" applyFill="1" applyBorder="1" applyAlignment="1">
      <alignment horizontal="distributed" vertical="center" wrapText="1"/>
    </xf>
    <xf numFmtId="38" fontId="50" fillId="0" borderId="80" xfId="48" applyFont="1" applyFill="1" applyBorder="1" applyAlignment="1">
      <alignment horizontal="right" vertical="center" shrinkToFit="1"/>
    </xf>
    <xf numFmtId="0" fontId="31" fillId="0" borderId="81" xfId="0" applyNumberFormat="1" applyFont="1" applyFill="1" applyBorder="1" applyAlignment="1">
      <alignment horizontal="distributed" vertical="center" wrapText="1"/>
    </xf>
    <xf numFmtId="0" fontId="59" fillId="0" borderId="0" xfId="0" applyFont="1" applyAlignment="1">
      <alignment horizontal="left" vertical="center"/>
    </xf>
    <xf numFmtId="0" fontId="59" fillId="0" borderId="82" xfId="0" applyFont="1" applyBorder="1" applyAlignment="1">
      <alignment horizontal="left" vertical="center"/>
    </xf>
    <xf numFmtId="0" fontId="58" fillId="0" borderId="83" xfId="0" applyNumberFormat="1" applyFont="1" applyFill="1" applyBorder="1" applyAlignment="1">
      <alignment horizontal="center" vertical="center" wrapText="1"/>
    </xf>
    <xf numFmtId="0" fontId="58" fillId="0" borderId="84" xfId="0" applyNumberFormat="1" applyFont="1" applyFill="1" applyBorder="1" applyAlignment="1">
      <alignment horizontal="center" vertical="center" wrapText="1"/>
    </xf>
    <xf numFmtId="0" fontId="30" fillId="0" borderId="44" xfId="0" applyNumberFormat="1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left" wrapText="1"/>
    </xf>
    <xf numFmtId="0" fontId="31" fillId="0" borderId="34" xfId="0" applyNumberFormat="1" applyFont="1" applyFill="1" applyBorder="1" applyAlignment="1">
      <alignment horizontal="left" wrapText="1"/>
    </xf>
    <xf numFmtId="0" fontId="50" fillId="0" borderId="85" xfId="0" applyNumberFormat="1" applyFont="1" applyFill="1" applyBorder="1" applyAlignment="1">
      <alignment horizontal="center" vertical="center" wrapText="1"/>
    </xf>
    <xf numFmtId="0" fontId="50" fillId="0" borderId="27" xfId="0" applyNumberFormat="1" applyFont="1" applyFill="1" applyBorder="1" applyAlignment="1">
      <alignment horizontal="center" vertical="center" wrapText="1"/>
    </xf>
    <xf numFmtId="0" fontId="50" fillId="0" borderId="31" xfId="0" applyNumberFormat="1" applyFont="1" applyFill="1" applyBorder="1" applyAlignment="1">
      <alignment horizontal="center" vertical="center" wrapText="1"/>
    </xf>
    <xf numFmtId="0" fontId="50" fillId="0" borderId="72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86" xfId="0" applyNumberFormat="1" applyFont="1" applyFill="1" applyBorder="1" applyAlignment="1">
      <alignment horizontal="center" vertical="center" wrapText="1"/>
    </xf>
    <xf numFmtId="0" fontId="50" fillId="0" borderId="44" xfId="0" applyNumberFormat="1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left" vertical="center" wrapText="1" shrinkToFit="1"/>
    </xf>
    <xf numFmtId="0" fontId="31" fillId="0" borderId="34" xfId="0" applyNumberFormat="1" applyFont="1" applyFill="1" applyBorder="1" applyAlignment="1">
      <alignment horizontal="left" vertical="center" wrapText="1" shrinkToFit="1"/>
    </xf>
    <xf numFmtId="38" fontId="50" fillId="0" borderId="61" xfId="48" applyFont="1" applyFill="1" applyBorder="1" applyAlignment="1">
      <alignment vertical="center" wrapText="1"/>
    </xf>
    <xf numFmtId="38" fontId="50" fillId="0" borderId="62" xfId="48" applyFont="1" applyFill="1" applyBorder="1" applyAlignment="1">
      <alignment vertical="center" wrapText="1"/>
    </xf>
    <xf numFmtId="38" fontId="50" fillId="0" borderId="63" xfId="48" applyFont="1" applyFill="1" applyBorder="1" applyAlignment="1">
      <alignment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32" fillId="0" borderId="51" xfId="0" applyNumberFormat="1" applyFont="1" applyFill="1" applyBorder="1" applyAlignment="1">
      <alignment horizontal="center" vertical="center" wrapText="1"/>
    </xf>
    <xf numFmtId="0" fontId="32" fillId="0" borderId="86" xfId="0" applyNumberFormat="1" applyFont="1" applyFill="1" applyBorder="1" applyAlignment="1">
      <alignment horizontal="center" vertical="center" wrapText="1"/>
    </xf>
    <xf numFmtId="0" fontId="32" fillId="0" borderId="44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38" fontId="65" fillId="0" borderId="45" xfId="48" applyFont="1" applyFill="1" applyBorder="1" applyAlignment="1">
      <alignment vertical="center" wrapText="1"/>
    </xf>
    <xf numFmtId="38" fontId="65" fillId="0" borderId="44" xfId="48" applyFont="1" applyFill="1" applyBorder="1" applyAlignment="1">
      <alignment vertical="center" wrapText="1"/>
    </xf>
    <xf numFmtId="38" fontId="65" fillId="0" borderId="11" xfId="48" applyFont="1" applyFill="1" applyBorder="1" applyAlignment="1">
      <alignment vertical="center" wrapText="1"/>
    </xf>
    <xf numFmtId="38" fontId="50" fillId="0" borderId="40" xfId="48" applyFont="1" applyFill="1" applyBorder="1" applyAlignment="1">
      <alignment horizontal="right" vertical="center" shrinkToFit="1"/>
    </xf>
    <xf numFmtId="38" fontId="50" fillId="0" borderId="51" xfId="48" applyFont="1" applyFill="1" applyBorder="1" applyAlignment="1">
      <alignment horizontal="right" vertical="center" shrinkToFit="1"/>
    </xf>
    <xf numFmtId="38" fontId="50" fillId="0" borderId="88" xfId="48" applyFont="1" applyFill="1" applyBorder="1" applyAlignment="1">
      <alignment horizontal="right" vertical="center" shrinkToFit="1"/>
    </xf>
    <xf numFmtId="38" fontId="50" fillId="0" borderId="89" xfId="48" applyFont="1" applyFill="1" applyBorder="1" applyAlignment="1">
      <alignment horizontal="right" vertical="center" shrinkToFit="1"/>
    </xf>
    <xf numFmtId="0" fontId="31" fillId="0" borderId="38" xfId="0" applyNumberFormat="1" applyFont="1" applyFill="1" applyBorder="1" applyAlignment="1">
      <alignment horizontal="right" wrapText="1"/>
    </xf>
    <xf numFmtId="38" fontId="50" fillId="33" borderId="89" xfId="48" applyFont="1" applyFill="1" applyBorder="1" applyAlignment="1">
      <alignment horizontal="right" vertical="center" shrinkToFit="1"/>
    </xf>
    <xf numFmtId="38" fontId="18" fillId="0" borderId="90" xfId="48" applyFont="1" applyFill="1" applyBorder="1" applyAlignment="1">
      <alignment horizontal="right" vertical="center" shrinkToFit="1"/>
    </xf>
    <xf numFmtId="38" fontId="50" fillId="33" borderId="90" xfId="48" applyFont="1" applyFill="1" applyBorder="1" applyAlignment="1">
      <alignment horizontal="right" vertical="center" shrinkToFit="1"/>
    </xf>
    <xf numFmtId="38" fontId="18" fillId="0" borderId="89" xfId="48" applyFont="1" applyFill="1" applyBorder="1" applyAlignment="1">
      <alignment horizontal="right" vertical="center" shrinkToFit="1"/>
    </xf>
    <xf numFmtId="0" fontId="29" fillId="0" borderId="91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92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9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58" fillId="0" borderId="94" xfId="0" applyNumberFormat="1" applyFont="1" applyFill="1" applyBorder="1" applyAlignment="1">
      <alignment horizontal="left" vertical="center" wrapText="1"/>
    </xf>
    <xf numFmtId="0" fontId="58" fillId="0" borderId="58" xfId="0" applyNumberFormat="1" applyFont="1" applyFill="1" applyBorder="1" applyAlignment="1">
      <alignment horizontal="left" vertical="center" wrapText="1"/>
    </xf>
    <xf numFmtId="0" fontId="30" fillId="0" borderId="38" xfId="0" applyNumberFormat="1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49" xfId="0" applyNumberFormat="1" applyFont="1" applyFill="1" applyBorder="1" applyAlignment="1">
      <alignment horizontal="left" vertical="center" wrapText="1"/>
    </xf>
    <xf numFmtId="0" fontId="30" fillId="0" borderId="23" xfId="0" applyNumberFormat="1" applyFont="1" applyFill="1" applyBorder="1" applyAlignment="1">
      <alignment horizontal="left" vertical="center" wrapText="1"/>
    </xf>
    <xf numFmtId="0" fontId="29" fillId="0" borderId="38" xfId="0" applyFont="1" applyBorder="1" applyAlignment="1">
      <alignment horizontal="center" vertical="center"/>
    </xf>
    <xf numFmtId="0" fontId="42" fillId="0" borderId="38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38" fontId="50" fillId="0" borderId="95" xfId="48" applyFont="1" applyFill="1" applyBorder="1" applyAlignment="1">
      <alignment horizontal="right" vertical="center" shrinkToFit="1"/>
    </xf>
    <xf numFmtId="38" fontId="50" fillId="0" borderId="96" xfId="48" applyFont="1" applyFill="1" applyBorder="1" applyAlignment="1">
      <alignment horizontal="right" vertical="center" shrinkToFit="1"/>
    </xf>
    <xf numFmtId="38" fontId="18" fillId="0" borderId="97" xfId="48" applyFont="1" applyFill="1" applyBorder="1" applyAlignment="1">
      <alignment horizontal="right" vertical="center" shrinkToFit="1"/>
    </xf>
    <xf numFmtId="38" fontId="50" fillId="33" borderId="98" xfId="48" applyFont="1" applyFill="1" applyBorder="1" applyAlignment="1">
      <alignment vertical="center" shrinkToFit="1"/>
    </xf>
    <xf numFmtId="38" fontId="50" fillId="33" borderId="99" xfId="48" applyFont="1" applyFill="1" applyBorder="1" applyAlignment="1">
      <alignment vertical="center" shrinkToFit="1"/>
    </xf>
    <xf numFmtId="38" fontId="50" fillId="33" borderId="100" xfId="48" applyFont="1" applyFill="1" applyBorder="1" applyAlignment="1">
      <alignment vertical="center" shrinkToFit="1"/>
    </xf>
    <xf numFmtId="38" fontId="50" fillId="0" borderId="101" xfId="48" applyFont="1" applyFill="1" applyBorder="1" applyAlignment="1">
      <alignment vertical="center" shrinkToFit="1"/>
    </xf>
    <xf numFmtId="38" fontId="50" fillId="0" borderId="102" xfId="48" applyFont="1" applyFill="1" applyBorder="1" applyAlignment="1">
      <alignment vertical="center" shrinkToFit="1"/>
    </xf>
    <xf numFmtId="38" fontId="50" fillId="0" borderId="89" xfId="48" applyFont="1" applyFill="1" applyBorder="1" applyAlignment="1">
      <alignment vertical="center" shrinkToFit="1"/>
    </xf>
    <xf numFmtId="0" fontId="31" fillId="0" borderId="38" xfId="0" applyNumberFormat="1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1" fillId="0" borderId="49" xfId="0" applyNumberFormat="1" applyFont="1" applyFill="1" applyBorder="1" applyAlignment="1">
      <alignment horizontal="right" wrapText="1" shrinkToFit="1"/>
    </xf>
    <xf numFmtId="0" fontId="34" fillId="0" borderId="34" xfId="0" applyNumberFormat="1" applyFont="1" applyFill="1" applyBorder="1" applyAlignment="1">
      <alignment horizontal="left" vertical="center" wrapText="1"/>
    </xf>
    <xf numFmtId="0" fontId="31" fillId="0" borderId="38" xfId="0" applyNumberFormat="1" applyFont="1" applyFill="1" applyBorder="1" applyAlignment="1">
      <alignment horizontal="left" vertical="center" wrapText="1"/>
    </xf>
    <xf numFmtId="0" fontId="31" fillId="0" borderId="49" xfId="0" applyNumberFormat="1" applyFont="1" applyFill="1" applyBorder="1" applyAlignment="1">
      <alignment horizontal="left" vertical="center" wrapText="1"/>
    </xf>
    <xf numFmtId="0" fontId="31" fillId="0" borderId="28" xfId="0" applyNumberFormat="1" applyFont="1" applyFill="1" applyBorder="1" applyAlignment="1">
      <alignment vertical="center" wrapText="1"/>
    </xf>
    <xf numFmtId="0" fontId="31" fillId="0" borderId="30" xfId="0" applyNumberFormat="1" applyFont="1" applyFill="1" applyBorder="1" applyAlignment="1">
      <alignment vertical="center"/>
    </xf>
    <xf numFmtId="0" fontId="31" fillId="0" borderId="16" xfId="0" applyNumberFormat="1" applyFont="1" applyFill="1" applyBorder="1" applyAlignment="1">
      <alignment vertical="center"/>
    </xf>
    <xf numFmtId="0" fontId="31" fillId="0" borderId="17" xfId="0" applyNumberFormat="1" applyFont="1" applyFill="1" applyBorder="1" applyAlignment="1">
      <alignment vertical="center"/>
    </xf>
    <xf numFmtId="0" fontId="31" fillId="0" borderId="18" xfId="0" applyNumberFormat="1" applyFont="1" applyFill="1" applyBorder="1" applyAlignment="1">
      <alignment vertical="center"/>
    </xf>
    <xf numFmtId="0" fontId="31" fillId="0" borderId="20" xfId="0" applyNumberFormat="1" applyFont="1" applyFill="1" applyBorder="1" applyAlignment="1">
      <alignment vertical="center"/>
    </xf>
    <xf numFmtId="0" fontId="29" fillId="0" borderId="38" xfId="0" applyFont="1" applyBorder="1" applyAlignment="1">
      <alignment horizontal="right"/>
    </xf>
    <xf numFmtId="38" fontId="50" fillId="33" borderId="23" xfId="48" applyFont="1" applyFill="1" applyBorder="1" applyAlignment="1">
      <alignment horizontal="right" vertical="center" shrinkToFit="1"/>
    </xf>
    <xf numFmtId="0" fontId="31" fillId="0" borderId="49" xfId="0" applyNumberFormat="1" applyFont="1" applyFill="1" applyBorder="1" applyAlignment="1">
      <alignment horizontal="right" wrapText="1"/>
    </xf>
    <xf numFmtId="38" fontId="50" fillId="0" borderId="103" xfId="48" applyFont="1" applyFill="1" applyBorder="1" applyAlignment="1">
      <alignment horizontal="right" vertical="center" shrinkToFit="1"/>
    </xf>
    <xf numFmtId="38" fontId="50" fillId="33" borderId="40" xfId="48" applyFont="1" applyFill="1" applyBorder="1" applyAlignment="1">
      <alignment horizontal="right" vertical="center" shrinkToFit="1"/>
    </xf>
    <xf numFmtId="38" fontId="50" fillId="33" borderId="51" xfId="48" applyFont="1" applyFill="1" applyBorder="1" applyAlignment="1">
      <alignment horizontal="right" vertical="center" shrinkToFit="1"/>
    </xf>
    <xf numFmtId="38" fontId="50" fillId="33" borderId="88" xfId="48" applyFont="1" applyFill="1" applyBorder="1" applyAlignment="1">
      <alignment horizontal="right" vertical="center" shrinkToFit="1"/>
    </xf>
    <xf numFmtId="0" fontId="29" fillId="0" borderId="93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1" fillId="0" borderId="39" xfId="0" applyNumberFormat="1" applyFont="1" applyFill="1" applyBorder="1" applyAlignment="1">
      <alignment horizontal="right" wrapText="1"/>
    </xf>
    <xf numFmtId="38" fontId="50" fillId="0" borderId="105" xfId="48" applyFont="1" applyFill="1" applyBorder="1" applyAlignment="1">
      <alignment horizontal="right" vertical="center" shrinkToFit="1"/>
    </xf>
    <xf numFmtId="38" fontId="18" fillId="0" borderId="106" xfId="48" applyFont="1" applyFill="1" applyBorder="1" applyAlignment="1">
      <alignment horizontal="right" vertical="center" shrinkToFit="1"/>
    </xf>
    <xf numFmtId="38" fontId="50" fillId="0" borderId="107" xfId="48" applyFont="1" applyFill="1" applyBorder="1" applyAlignment="1">
      <alignment vertical="center" shrinkToFit="1"/>
    </xf>
    <xf numFmtId="38" fontId="18" fillId="0" borderId="103" xfId="48" applyFont="1" applyFill="1" applyBorder="1" applyAlignment="1">
      <alignment horizontal="right" vertical="center" shrinkToFit="1"/>
    </xf>
    <xf numFmtId="38" fontId="50" fillId="33" borderId="34" xfId="48" applyFont="1" applyFill="1" applyBorder="1" applyAlignment="1">
      <alignment horizontal="right" vertical="center" shrinkToFit="1"/>
    </xf>
    <xf numFmtId="38" fontId="18" fillId="0" borderId="34" xfId="48" applyFont="1" applyFill="1" applyBorder="1" applyAlignment="1">
      <alignment horizontal="right" vertical="center" shrinkToFit="1"/>
    </xf>
    <xf numFmtId="38" fontId="18" fillId="0" borderId="108" xfId="48" applyFont="1" applyFill="1" applyBorder="1" applyAlignment="1">
      <alignment horizontal="right" vertical="center" shrinkToFit="1"/>
    </xf>
    <xf numFmtId="38" fontId="18" fillId="0" borderId="109" xfId="48" applyFont="1" applyFill="1" applyBorder="1" applyAlignment="1">
      <alignment horizontal="right" vertical="center" shrinkToFit="1"/>
    </xf>
    <xf numFmtId="38" fontId="18" fillId="0" borderId="110" xfId="48" applyFont="1" applyFill="1" applyBorder="1" applyAlignment="1">
      <alignment horizontal="right" vertical="center" shrinkToFit="1"/>
    </xf>
    <xf numFmtId="38" fontId="18" fillId="33" borderId="97" xfId="48" applyFont="1" applyFill="1" applyBorder="1" applyAlignment="1">
      <alignment horizontal="right" vertical="center" shrinkToFit="1"/>
    </xf>
    <xf numFmtId="38" fontId="50" fillId="0" borderId="111" xfId="48" applyFont="1" applyFill="1" applyBorder="1" applyAlignment="1">
      <alignment vertical="center" shrinkToFit="1"/>
    </xf>
    <xf numFmtId="38" fontId="50" fillId="0" borderId="112" xfId="48" applyFont="1" applyFill="1" applyBorder="1" applyAlignment="1">
      <alignment vertical="center" shrinkToFit="1"/>
    </xf>
    <xf numFmtId="38" fontId="50" fillId="0" borderId="113" xfId="48" applyFont="1" applyFill="1" applyBorder="1" applyAlignment="1">
      <alignment vertical="center" shrinkToFit="1"/>
    </xf>
    <xf numFmtId="38" fontId="50" fillId="33" borderId="40" xfId="48" applyFont="1" applyFill="1" applyBorder="1" applyAlignment="1">
      <alignment vertical="center" shrinkToFit="1"/>
    </xf>
    <xf numFmtId="38" fontId="50" fillId="33" borderId="51" xfId="48" applyFont="1" applyFill="1" applyBorder="1" applyAlignment="1">
      <alignment vertical="center" shrinkToFit="1"/>
    </xf>
    <xf numFmtId="38" fontId="50" fillId="33" borderId="88" xfId="48" applyFont="1" applyFill="1" applyBorder="1" applyAlignment="1">
      <alignment vertical="center" shrinkToFit="1"/>
    </xf>
    <xf numFmtId="181" fontId="18" fillId="0" borderId="23" xfId="48" applyNumberFormat="1" applyFont="1" applyFill="1" applyBorder="1" applyAlignment="1">
      <alignment horizontal="right" vertical="center" shrinkToFit="1"/>
    </xf>
    <xf numFmtId="181" fontId="18" fillId="0" borderId="43" xfId="48" applyNumberFormat="1" applyFont="1" applyFill="1" applyBorder="1" applyAlignment="1">
      <alignment horizontal="right" vertical="center" shrinkToFit="1"/>
    </xf>
    <xf numFmtId="181" fontId="16" fillId="0" borderId="40" xfId="48" applyNumberFormat="1" applyFont="1" applyFill="1" applyBorder="1" applyAlignment="1">
      <alignment horizontal="right" vertical="center" shrinkToFit="1"/>
    </xf>
    <xf numFmtId="181" fontId="16" fillId="0" borderId="51" xfId="48" applyNumberFormat="1" applyFont="1" applyFill="1" applyBorder="1" applyAlignment="1">
      <alignment horizontal="right" vertical="center" shrinkToFit="1"/>
    </xf>
    <xf numFmtId="181" fontId="16" fillId="0" borderId="114" xfId="48" applyNumberFormat="1" applyFont="1" applyFill="1" applyBorder="1" applyAlignment="1">
      <alignment horizontal="right" vertical="center" shrinkToFit="1"/>
    </xf>
    <xf numFmtId="181" fontId="18" fillId="0" borderId="24" xfId="48" applyNumberFormat="1" applyFont="1" applyFill="1" applyBorder="1" applyAlignment="1">
      <alignment horizontal="right" vertical="center" shrinkToFit="1"/>
    </xf>
    <xf numFmtId="181" fontId="18" fillId="0" borderId="115" xfId="48" applyNumberFormat="1" applyFont="1" applyFill="1" applyBorder="1" applyAlignment="1">
      <alignment horizontal="right" vertical="center" shrinkToFit="1"/>
    </xf>
    <xf numFmtId="181" fontId="16" fillId="0" borderId="23" xfId="48" applyNumberFormat="1" applyFont="1" applyFill="1" applyBorder="1" applyAlignment="1">
      <alignment horizontal="right" vertical="center" shrinkToFit="1"/>
    </xf>
    <xf numFmtId="181" fontId="16" fillId="0" borderId="43" xfId="48" applyNumberFormat="1" applyFont="1" applyFill="1" applyBorder="1" applyAlignment="1">
      <alignment horizontal="right" vertical="center" shrinkToFit="1"/>
    </xf>
    <xf numFmtId="181" fontId="16" fillId="0" borderId="23" xfId="48" applyNumberFormat="1" applyFont="1" applyFill="1" applyBorder="1" applyAlignment="1">
      <alignment vertical="center" shrinkToFit="1"/>
    </xf>
    <xf numFmtId="181" fontId="16" fillId="0" borderId="43" xfId="48" applyNumberFormat="1" applyFont="1" applyFill="1" applyBorder="1" applyAlignment="1">
      <alignment vertical="center" shrinkToFit="1"/>
    </xf>
    <xf numFmtId="0" fontId="31" fillId="0" borderId="116" xfId="0" applyNumberFormat="1" applyFont="1" applyFill="1" applyBorder="1" applyAlignment="1">
      <alignment horizontal="center" vertical="center" wrapText="1"/>
    </xf>
    <xf numFmtId="0" fontId="30" fillId="0" borderId="117" xfId="0" applyNumberFormat="1" applyFont="1" applyFill="1" applyBorder="1" applyAlignment="1">
      <alignment horizontal="center" vertical="center" wrapText="1"/>
    </xf>
    <xf numFmtId="0" fontId="7" fillId="0" borderId="88" xfId="0" applyNumberFormat="1" applyFont="1" applyFill="1" applyBorder="1" applyAlignment="1">
      <alignment horizontal="center" vertical="center"/>
    </xf>
    <xf numFmtId="0" fontId="7" fillId="0" borderId="118" xfId="0" applyNumberFormat="1" applyFont="1" applyFill="1" applyBorder="1" applyAlignment="1">
      <alignment horizontal="center" vertical="center" wrapText="1"/>
    </xf>
    <xf numFmtId="0" fontId="31" fillId="0" borderId="88" xfId="0" applyNumberFormat="1" applyFont="1" applyFill="1" applyBorder="1" applyAlignment="1">
      <alignment horizontal="center" vertical="center" wrapText="1"/>
    </xf>
    <xf numFmtId="0" fontId="9" fillId="0" borderId="11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31" fillId="0" borderId="79" xfId="0" applyNumberFormat="1" applyFont="1" applyFill="1" applyBorder="1" applyAlignment="1">
      <alignment horizontal="distributed" vertical="center" wrapText="1"/>
    </xf>
    <xf numFmtId="0" fontId="32" fillId="0" borderId="120" xfId="0" applyNumberFormat="1" applyFont="1" applyFill="1" applyBorder="1" applyAlignment="1">
      <alignment horizontal="center" vertical="center" wrapText="1"/>
    </xf>
    <xf numFmtId="0" fontId="32" fillId="0" borderId="121" xfId="0" applyNumberFormat="1" applyFont="1" applyFill="1" applyBorder="1" applyAlignment="1">
      <alignment horizontal="center" vertical="center" wrapText="1"/>
    </xf>
    <xf numFmtId="0" fontId="32" fillId="0" borderId="122" xfId="0" applyNumberFormat="1" applyFont="1" applyFill="1" applyBorder="1" applyAlignment="1">
      <alignment horizontal="center" vertical="center" wrapText="1"/>
    </xf>
    <xf numFmtId="38" fontId="50" fillId="0" borderId="34" xfId="48" applyFont="1" applyFill="1" applyBorder="1" applyAlignment="1">
      <alignment vertical="center" shrinkToFit="1"/>
    </xf>
    <xf numFmtId="38" fontId="50" fillId="0" borderId="105" xfId="48" applyFont="1" applyFill="1" applyBorder="1" applyAlignment="1">
      <alignment vertical="center" shrinkToFit="1"/>
    </xf>
    <xf numFmtId="38" fontId="50" fillId="0" borderId="96" xfId="48" applyFont="1" applyFill="1" applyBorder="1" applyAlignment="1">
      <alignment vertical="center" shrinkToFit="1"/>
    </xf>
    <xf numFmtId="38" fontId="50" fillId="0" borderId="40" xfId="48" applyFont="1" applyFill="1" applyBorder="1" applyAlignment="1">
      <alignment vertical="center" shrinkToFit="1"/>
    </xf>
    <xf numFmtId="38" fontId="50" fillId="0" borderId="51" xfId="48" applyFont="1" applyFill="1" applyBorder="1" applyAlignment="1">
      <alignment vertical="center" shrinkToFit="1"/>
    </xf>
    <xf numFmtId="38" fontId="50" fillId="0" borderId="88" xfId="48" applyFont="1" applyFill="1" applyBorder="1" applyAlignment="1">
      <alignment vertical="center" shrinkToFit="1"/>
    </xf>
    <xf numFmtId="0" fontId="31" fillId="0" borderId="26" xfId="0" applyNumberFormat="1" applyFont="1" applyFill="1" applyBorder="1" applyAlignment="1">
      <alignment horizontal="left" vertical="center" wrapText="1"/>
    </xf>
    <xf numFmtId="0" fontId="31" fillId="0" borderId="27" xfId="0" applyNumberFormat="1" applyFont="1" applyFill="1" applyBorder="1" applyAlignment="1">
      <alignment horizontal="left" vertical="center" wrapText="1"/>
    </xf>
    <xf numFmtId="0" fontId="31" fillId="0" borderId="31" xfId="0" applyNumberFormat="1" applyFont="1" applyFill="1" applyBorder="1" applyAlignment="1">
      <alignment horizontal="left" vertical="center" wrapText="1"/>
    </xf>
    <xf numFmtId="0" fontId="31" fillId="0" borderId="45" xfId="0" applyNumberFormat="1" applyFont="1" applyFill="1" applyBorder="1" applyAlignment="1">
      <alignment horizontal="left" vertical="center" wrapText="1"/>
    </xf>
    <xf numFmtId="0" fontId="31" fillId="0" borderId="44" xfId="0" applyNumberFormat="1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horizontal="left" vertical="center" wrapText="1"/>
    </xf>
    <xf numFmtId="38" fontId="18" fillId="0" borderId="123" xfId="48" applyFont="1" applyFill="1" applyBorder="1" applyAlignment="1">
      <alignment horizontal="right" vertical="center" wrapText="1"/>
    </xf>
    <xf numFmtId="38" fontId="18" fillId="0" borderId="47" xfId="48" applyFont="1" applyFill="1" applyBorder="1" applyAlignment="1">
      <alignment horizontal="right" vertical="center" wrapText="1"/>
    </xf>
    <xf numFmtId="38" fontId="18" fillId="0" borderId="10" xfId="48" applyFont="1" applyFill="1" applyBorder="1" applyAlignment="1">
      <alignment horizontal="right" vertical="center" wrapText="1"/>
    </xf>
    <xf numFmtId="38" fontId="63" fillId="33" borderId="124" xfId="48" applyFont="1" applyFill="1" applyBorder="1" applyAlignment="1">
      <alignment horizontal="right" vertical="center" wrapText="1"/>
    </xf>
    <xf numFmtId="38" fontId="63" fillId="33" borderId="125" xfId="48" applyFont="1" applyFill="1" applyBorder="1" applyAlignment="1">
      <alignment horizontal="right" vertical="center" wrapText="1"/>
    </xf>
    <xf numFmtId="38" fontId="28" fillId="33" borderId="126" xfId="48" applyFont="1" applyFill="1" applyBorder="1" applyAlignment="1">
      <alignment horizontal="right" vertical="center" wrapText="1"/>
    </xf>
    <xf numFmtId="38" fontId="50" fillId="33" borderId="124" xfId="48" applyFont="1" applyFill="1" applyBorder="1" applyAlignment="1">
      <alignment horizontal="right" vertical="center" wrapText="1"/>
    </xf>
    <xf numFmtId="38" fontId="50" fillId="33" borderId="125" xfId="48" applyFont="1" applyFill="1" applyBorder="1" applyAlignment="1">
      <alignment horizontal="right" vertical="center" wrapText="1"/>
    </xf>
    <xf numFmtId="38" fontId="28" fillId="33" borderId="96" xfId="48" applyFont="1" applyFill="1" applyBorder="1" applyAlignment="1">
      <alignment horizontal="right" vertical="center" wrapText="1"/>
    </xf>
    <xf numFmtId="38" fontId="28" fillId="33" borderId="23" xfId="48" applyFont="1" applyFill="1" applyBorder="1" applyAlignment="1">
      <alignment horizontal="right" vertical="center" wrapText="1"/>
    </xf>
    <xf numFmtId="38" fontId="50" fillId="33" borderId="46" xfId="48" applyFont="1" applyFill="1" applyBorder="1" applyAlignment="1">
      <alignment horizontal="right" vertical="center" wrapText="1"/>
    </xf>
    <xf numFmtId="38" fontId="50" fillId="33" borderId="47" xfId="48" applyFont="1" applyFill="1" applyBorder="1" applyAlignment="1">
      <alignment horizontal="right" vertical="center" wrapText="1"/>
    </xf>
    <xf numFmtId="38" fontId="28" fillId="33" borderId="10" xfId="48" applyFont="1" applyFill="1" applyBorder="1" applyAlignment="1">
      <alignment horizontal="right" vertical="center" wrapText="1"/>
    </xf>
    <xf numFmtId="0" fontId="31" fillId="0" borderId="69" xfId="0" applyNumberFormat="1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>
      <alignment horizontal="center" vertical="center" wrapText="1"/>
    </xf>
    <xf numFmtId="38" fontId="50" fillId="33" borderId="10" xfId="48" applyFont="1" applyFill="1" applyBorder="1" applyAlignment="1">
      <alignment horizontal="right" vertical="center" wrapText="1"/>
    </xf>
    <xf numFmtId="38" fontId="28" fillId="33" borderId="49" xfId="48" applyFont="1" applyFill="1" applyBorder="1" applyAlignment="1">
      <alignment horizontal="right" vertical="center" wrapText="1"/>
    </xf>
    <xf numFmtId="38" fontId="28" fillId="33" borderId="24" xfId="48" applyFont="1" applyFill="1" applyBorder="1" applyAlignment="1">
      <alignment horizontal="right" vertical="center" wrapText="1"/>
    </xf>
    <xf numFmtId="38" fontId="28" fillId="33" borderId="97" xfId="48" applyFont="1" applyFill="1" applyBorder="1" applyAlignment="1">
      <alignment horizontal="right" vertical="center" wrapText="1"/>
    </xf>
    <xf numFmtId="38" fontId="64" fillId="0" borderId="23" xfId="48" applyFont="1" applyFill="1" applyBorder="1" applyAlignment="1">
      <alignment horizontal="right" vertical="center" wrapText="1"/>
    </xf>
    <xf numFmtId="0" fontId="28" fillId="0" borderId="127" xfId="0" applyNumberFormat="1" applyFont="1" applyFill="1" applyBorder="1" applyAlignment="1">
      <alignment horizontal="center" vertical="center" wrapText="1"/>
    </xf>
    <xf numFmtId="0" fontId="28" fillId="0" borderId="128" xfId="0" applyNumberFormat="1" applyFont="1" applyFill="1" applyBorder="1" applyAlignment="1">
      <alignment horizontal="center" vertical="center" wrapText="1"/>
    </xf>
    <xf numFmtId="0" fontId="28" fillId="0" borderId="128" xfId="0" applyFont="1" applyFill="1" applyBorder="1" applyAlignment="1">
      <alignment horizontal="center" vertical="center" wrapText="1"/>
    </xf>
    <xf numFmtId="0" fontId="28" fillId="0" borderId="129" xfId="0" applyFont="1" applyFill="1" applyBorder="1" applyAlignment="1">
      <alignment horizontal="center" vertical="center" wrapText="1"/>
    </xf>
    <xf numFmtId="38" fontId="28" fillId="33" borderId="130" xfId="48" applyFont="1" applyFill="1" applyBorder="1" applyAlignment="1">
      <alignment horizontal="right" vertical="center" wrapText="1"/>
    </xf>
    <xf numFmtId="38" fontId="28" fillId="33" borderId="128" xfId="48" applyFont="1" applyFill="1" applyBorder="1" applyAlignment="1">
      <alignment horizontal="right" vertical="center" wrapText="1"/>
    </xf>
    <xf numFmtId="38" fontId="28" fillId="33" borderId="129" xfId="48" applyFont="1" applyFill="1" applyBorder="1" applyAlignment="1">
      <alignment horizontal="right" vertical="center" wrapText="1"/>
    </xf>
    <xf numFmtId="38" fontId="18" fillId="0" borderId="46" xfId="48" applyFont="1" applyFill="1" applyBorder="1" applyAlignment="1">
      <alignment horizontal="right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8" fontId="63" fillId="33" borderId="46" xfId="48" applyFont="1" applyFill="1" applyBorder="1" applyAlignment="1">
      <alignment horizontal="right" vertical="center" wrapText="1"/>
    </xf>
    <xf numFmtId="38" fontId="63" fillId="33" borderId="47" xfId="48" applyFont="1" applyFill="1" applyBorder="1" applyAlignment="1">
      <alignment horizontal="right" vertical="center" wrapText="1"/>
    </xf>
    <xf numFmtId="0" fontId="30" fillId="0" borderId="45" xfId="0" applyNumberFormat="1" applyFont="1" applyFill="1" applyBorder="1" applyAlignment="1">
      <alignment horizontal="distributed" vertical="center" wrapText="1"/>
    </xf>
    <xf numFmtId="0" fontId="30" fillId="0" borderId="44" xfId="0" applyNumberFormat="1" applyFont="1" applyFill="1" applyBorder="1" applyAlignment="1">
      <alignment horizontal="distributed" vertical="center" wrapText="1"/>
    </xf>
    <xf numFmtId="0" fontId="31" fillId="0" borderId="46" xfId="0" applyNumberFormat="1" applyFont="1" applyFill="1" applyBorder="1" applyAlignment="1">
      <alignment horizontal="distributed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31" fillId="0" borderId="69" xfId="0" applyNumberFormat="1" applyFont="1" applyFill="1" applyBorder="1" applyAlignment="1">
      <alignment horizontal="center" wrapText="1"/>
    </xf>
    <xf numFmtId="0" fontId="31" fillId="0" borderId="41" xfId="0" applyNumberFormat="1" applyFont="1" applyFill="1" applyBorder="1" applyAlignment="1">
      <alignment horizontal="center" wrapText="1"/>
    </xf>
    <xf numFmtId="0" fontId="31" fillId="0" borderId="48" xfId="0" applyNumberFormat="1" applyFont="1" applyFill="1" applyBorder="1" applyAlignment="1">
      <alignment horizontal="center" wrapText="1"/>
    </xf>
    <xf numFmtId="0" fontId="31" fillId="0" borderId="45" xfId="0" applyNumberFormat="1" applyFont="1" applyFill="1" applyBorder="1" applyAlignment="1">
      <alignment horizontal="center" wrapText="1"/>
    </xf>
    <xf numFmtId="0" fontId="31" fillId="0" borderId="44" xfId="0" applyNumberFormat="1" applyFont="1" applyFill="1" applyBorder="1" applyAlignment="1">
      <alignment horizontal="center" wrapText="1"/>
    </xf>
    <xf numFmtId="0" fontId="31" fillId="0" borderId="11" xfId="0" applyNumberFormat="1" applyFont="1" applyFill="1" applyBorder="1" applyAlignment="1">
      <alignment horizontal="center" wrapText="1"/>
    </xf>
    <xf numFmtId="0" fontId="30" fillId="0" borderId="46" xfId="0" applyNumberFormat="1" applyFont="1" applyFill="1" applyBorder="1" applyAlignment="1">
      <alignment horizontal="distributed" vertical="center" wrapText="1"/>
    </xf>
    <xf numFmtId="0" fontId="30" fillId="0" borderId="47" xfId="0" applyNumberFormat="1" applyFont="1" applyFill="1" applyBorder="1" applyAlignment="1">
      <alignment horizontal="distributed" vertical="center" wrapText="1"/>
    </xf>
    <xf numFmtId="0" fontId="31" fillId="0" borderId="41" xfId="0" applyNumberFormat="1" applyFont="1" applyFill="1" applyBorder="1" applyAlignment="1">
      <alignment horizontal="distributed" vertical="center" wrapText="1"/>
    </xf>
    <xf numFmtId="0" fontId="31" fillId="0" borderId="41" xfId="0" applyNumberFormat="1" applyFont="1" applyFill="1" applyBorder="1" applyAlignment="1">
      <alignment horizontal="distributed" vertical="distributed" wrapText="1"/>
    </xf>
    <xf numFmtId="0" fontId="29" fillId="0" borderId="0" xfId="0" applyFont="1" applyBorder="1" applyAlignment="1">
      <alignment horizontal="distributed" vertical="distributed"/>
    </xf>
    <xf numFmtId="0" fontId="29" fillId="0" borderId="44" xfId="0" applyFont="1" applyBorder="1" applyAlignment="1">
      <alignment horizontal="distributed" vertical="distributed"/>
    </xf>
    <xf numFmtId="0" fontId="31" fillId="0" borderId="131" xfId="0" applyNumberFormat="1" applyFont="1" applyFill="1" applyBorder="1" applyAlignment="1">
      <alignment horizontal="center" vertical="center" wrapText="1"/>
    </xf>
    <xf numFmtId="0" fontId="31" fillId="0" borderId="132" xfId="0" applyNumberFormat="1" applyFont="1" applyFill="1" applyBorder="1" applyAlignment="1">
      <alignment horizontal="center" vertical="center" wrapText="1"/>
    </xf>
    <xf numFmtId="0" fontId="59" fillId="0" borderId="133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82" xfId="0" applyFont="1" applyBorder="1" applyAlignment="1">
      <alignment vertical="center"/>
    </xf>
    <xf numFmtId="0" fontId="31" fillId="0" borderId="85" xfId="0" applyNumberFormat="1" applyFont="1" applyFill="1" applyBorder="1" applyAlignment="1">
      <alignment horizontal="center" vertical="center" wrapText="1"/>
    </xf>
    <xf numFmtId="0" fontId="31" fillId="0" borderId="72" xfId="0" applyNumberFormat="1" applyFont="1" applyFill="1" applyBorder="1" applyAlignment="1">
      <alignment horizontal="center" vertical="center" wrapText="1"/>
    </xf>
    <xf numFmtId="0" fontId="31" fillId="0" borderId="8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31" fillId="0" borderId="134" xfId="0" applyNumberFormat="1" applyFont="1" applyFill="1" applyBorder="1" applyAlignment="1">
      <alignment horizontal="distributed" vertical="distributed" wrapText="1"/>
    </xf>
    <xf numFmtId="0" fontId="29" fillId="0" borderId="72" xfId="0" applyFont="1" applyBorder="1" applyAlignment="1">
      <alignment horizontal="distributed" vertical="distributed"/>
    </xf>
    <xf numFmtId="0" fontId="29" fillId="0" borderId="86" xfId="0" applyFont="1" applyBorder="1" applyAlignment="1">
      <alignment horizontal="distributed" vertical="distributed"/>
    </xf>
    <xf numFmtId="0" fontId="29" fillId="0" borderId="72" xfId="0" applyFont="1" applyFill="1" applyBorder="1" applyAlignment="1">
      <alignment horizontal="distributed" vertical="distributed"/>
    </xf>
    <xf numFmtId="0" fontId="29" fillId="0" borderId="86" xfId="0" applyFont="1" applyFill="1" applyBorder="1" applyAlignment="1">
      <alignment horizontal="distributed" vertical="distributed"/>
    </xf>
    <xf numFmtId="0" fontId="33" fillId="0" borderId="131" xfId="0" applyNumberFormat="1" applyFont="1" applyFill="1" applyBorder="1" applyAlignment="1">
      <alignment horizontal="center" vertical="center" textRotation="255" wrapText="1" shrinkToFit="1"/>
    </xf>
    <xf numFmtId="0" fontId="33" fillId="0" borderId="30" xfId="0" applyNumberFormat="1" applyFont="1" applyFill="1" applyBorder="1" applyAlignment="1">
      <alignment horizontal="center" vertical="center" textRotation="255" wrapText="1" shrinkToFit="1"/>
    </xf>
    <xf numFmtId="0" fontId="33" fillId="0" borderId="50" xfId="0" applyNumberFormat="1" applyFont="1" applyFill="1" applyBorder="1" applyAlignment="1">
      <alignment horizontal="center" vertical="center" textRotation="255" wrapText="1" shrinkToFit="1"/>
    </xf>
    <xf numFmtId="0" fontId="33" fillId="0" borderId="17" xfId="0" applyNumberFormat="1" applyFont="1" applyFill="1" applyBorder="1" applyAlignment="1">
      <alignment horizontal="center" vertical="center" textRotation="255" wrapText="1" shrinkToFit="1"/>
    </xf>
    <xf numFmtId="0" fontId="33" fillId="0" borderId="135" xfId="0" applyNumberFormat="1" applyFont="1" applyFill="1" applyBorder="1" applyAlignment="1">
      <alignment horizontal="center" vertical="center" textRotation="255" wrapText="1" shrinkToFit="1"/>
    </xf>
    <xf numFmtId="0" fontId="33" fillId="0" borderId="136" xfId="0" applyNumberFormat="1" applyFont="1" applyFill="1" applyBorder="1" applyAlignment="1">
      <alignment horizontal="center" vertical="center" textRotation="255" wrapText="1" shrinkToFi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137" xfId="0" applyNumberFormat="1" applyFont="1" applyFill="1" applyBorder="1" applyAlignment="1">
      <alignment horizontal="distributed" vertical="center" wrapText="1"/>
    </xf>
    <xf numFmtId="0" fontId="31" fillId="0" borderId="88" xfId="0" applyNumberFormat="1" applyFont="1" applyFill="1" applyBorder="1" applyAlignment="1">
      <alignment horizontal="distributed" vertical="center" wrapText="1"/>
    </xf>
    <xf numFmtId="0" fontId="31" fillId="0" borderId="28" xfId="0" applyNumberFormat="1" applyFont="1" applyFill="1" applyBorder="1" applyAlignment="1">
      <alignment horizontal="center" vertical="top" wrapText="1"/>
    </xf>
    <xf numFmtId="0" fontId="31" fillId="0" borderId="29" xfId="0" applyNumberFormat="1" applyFont="1" applyFill="1" applyBorder="1" applyAlignment="1">
      <alignment horizontal="center" vertical="top" wrapText="1"/>
    </xf>
    <xf numFmtId="0" fontId="31" fillId="0" borderId="30" xfId="0" applyNumberFormat="1" applyFont="1" applyFill="1" applyBorder="1" applyAlignment="1">
      <alignment horizontal="center" vertical="top" wrapText="1"/>
    </xf>
    <xf numFmtId="0" fontId="31" fillId="0" borderId="16" xfId="0" applyNumberFormat="1" applyFont="1" applyFill="1" applyBorder="1" applyAlignment="1">
      <alignment horizontal="center" vertical="top" wrapText="1"/>
    </xf>
    <xf numFmtId="0" fontId="31" fillId="0" borderId="0" xfId="0" applyNumberFormat="1" applyFont="1" applyFill="1" applyBorder="1" applyAlignment="1">
      <alignment horizontal="center" vertical="top" wrapText="1"/>
    </xf>
    <xf numFmtId="0" fontId="31" fillId="0" borderId="17" xfId="0" applyNumberFormat="1" applyFont="1" applyFill="1" applyBorder="1" applyAlignment="1">
      <alignment horizontal="center" vertical="top" wrapText="1"/>
    </xf>
    <xf numFmtId="0" fontId="31" fillId="0" borderId="18" xfId="0" applyNumberFormat="1" applyFont="1" applyFill="1" applyBorder="1" applyAlignment="1">
      <alignment horizontal="center" vertical="top" wrapText="1"/>
    </xf>
    <xf numFmtId="0" fontId="31" fillId="0" borderId="19" xfId="0" applyNumberFormat="1" applyFont="1" applyFill="1" applyBorder="1" applyAlignment="1">
      <alignment horizontal="center" vertical="top" wrapText="1"/>
    </xf>
    <xf numFmtId="0" fontId="31" fillId="0" borderId="20" xfId="0" applyNumberFormat="1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horizont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distributed" vertical="center" shrinkToFit="1"/>
    </xf>
    <xf numFmtId="0" fontId="29" fillId="0" borderId="0" xfId="0" applyFont="1" applyFill="1" applyBorder="1" applyAlignment="1">
      <alignment horizontal="distributed" vertical="distributed"/>
    </xf>
    <xf numFmtId="0" fontId="29" fillId="0" borderId="44" xfId="0" applyFont="1" applyFill="1" applyBorder="1" applyAlignment="1">
      <alignment horizontal="distributed" vertical="distributed"/>
    </xf>
    <xf numFmtId="38" fontId="28" fillId="33" borderId="23" xfId="48" applyFont="1" applyFill="1" applyBorder="1" applyAlignment="1">
      <alignment horizontal="right" vertical="center" shrinkToFit="1"/>
    </xf>
    <xf numFmtId="38" fontId="28" fillId="33" borderId="96" xfId="48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133" xfId="0" applyFont="1" applyFill="1" applyBorder="1" applyAlignment="1">
      <alignment vertical="center"/>
    </xf>
    <xf numFmtId="38" fontId="50" fillId="33" borderId="46" xfId="48" applyFont="1" applyFill="1" applyBorder="1" applyAlignment="1">
      <alignment horizontal="right" vertical="center" shrinkToFit="1"/>
    </xf>
    <xf numFmtId="38" fontId="50" fillId="33" borderId="47" xfId="48" applyFont="1" applyFill="1" applyBorder="1" applyAlignment="1">
      <alignment horizontal="right" vertical="center" shrinkToFit="1"/>
    </xf>
    <xf numFmtId="38" fontId="50" fillId="33" borderId="10" xfId="48" applyFont="1" applyFill="1" applyBorder="1" applyAlignment="1">
      <alignment horizontal="right" vertical="center" shrinkToFit="1"/>
    </xf>
    <xf numFmtId="0" fontId="28" fillId="0" borderId="0" xfId="0" applyFont="1" applyFill="1" applyAlignment="1">
      <alignment horizontal="left" vertical="center"/>
    </xf>
    <xf numFmtId="0" fontId="28" fillId="0" borderId="133" xfId="0" applyFont="1" applyFill="1" applyBorder="1" applyAlignment="1">
      <alignment horizontal="left" vertical="center"/>
    </xf>
    <xf numFmtId="0" fontId="31" fillId="0" borderId="22" xfId="0" applyNumberFormat="1" applyFont="1" applyFill="1" applyBorder="1" applyAlignment="1">
      <alignment horizontal="left" vertical="center" wrapText="1"/>
    </xf>
    <xf numFmtId="38" fontId="18" fillId="0" borderId="46" xfId="48" applyFont="1" applyFill="1" applyBorder="1" applyAlignment="1">
      <alignment horizontal="right" vertical="center" shrinkToFit="1"/>
    </xf>
    <xf numFmtId="38" fontId="18" fillId="0" borderId="47" xfId="48" applyFont="1" applyFill="1" applyBorder="1" applyAlignment="1">
      <alignment horizontal="right" vertical="center" shrinkToFit="1"/>
    </xf>
    <xf numFmtId="38" fontId="18" fillId="0" borderId="10" xfId="48" applyFont="1" applyFill="1" applyBorder="1" applyAlignment="1">
      <alignment horizontal="right" vertical="center" shrinkToFit="1"/>
    </xf>
    <xf numFmtId="38" fontId="65" fillId="0" borderId="46" xfId="48" applyFont="1" applyFill="1" applyBorder="1" applyAlignment="1">
      <alignment horizontal="right" vertical="center" shrinkToFit="1"/>
    </xf>
    <xf numFmtId="38" fontId="65" fillId="0" borderId="47" xfId="48" applyFont="1" applyFill="1" applyBorder="1" applyAlignment="1">
      <alignment horizontal="right" vertical="center" shrinkToFit="1"/>
    </xf>
    <xf numFmtId="38" fontId="65" fillId="0" borderId="10" xfId="48" applyFont="1" applyFill="1" applyBorder="1" applyAlignment="1">
      <alignment horizontal="right" vertical="center" shrinkToFit="1"/>
    </xf>
    <xf numFmtId="0" fontId="31" fillId="0" borderId="91" xfId="0" applyNumberFormat="1" applyFont="1" applyFill="1" applyBorder="1" applyAlignment="1">
      <alignment horizontal="left" vertical="center" wrapText="1"/>
    </xf>
    <xf numFmtId="0" fontId="31" fillId="0" borderId="37" xfId="0" applyNumberFormat="1" applyFont="1" applyFill="1" applyBorder="1" applyAlignment="1">
      <alignment horizontal="left" vertical="center" wrapText="1"/>
    </xf>
    <xf numFmtId="0" fontId="31" fillId="0" borderId="92" xfId="0" applyNumberFormat="1" applyFont="1" applyFill="1" applyBorder="1" applyAlignment="1">
      <alignment horizontal="left" vertical="center" wrapText="1"/>
    </xf>
    <xf numFmtId="0" fontId="31" fillId="0" borderId="18" xfId="0" applyNumberFormat="1" applyFont="1" applyFill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horizontal="left" vertical="center" wrapText="1"/>
    </xf>
    <xf numFmtId="0" fontId="31" fillId="0" borderId="20" xfId="0" applyNumberFormat="1" applyFont="1" applyFill="1" applyBorder="1" applyAlignment="1">
      <alignment horizontal="left" vertical="center" wrapText="1"/>
    </xf>
    <xf numFmtId="38" fontId="28" fillId="33" borderId="130" xfId="48" applyFont="1" applyFill="1" applyBorder="1" applyAlignment="1">
      <alignment horizontal="right" vertical="center" shrinkToFit="1"/>
    </xf>
    <xf numFmtId="38" fontId="28" fillId="33" borderId="128" xfId="48" applyFont="1" applyFill="1" applyBorder="1" applyAlignment="1">
      <alignment horizontal="right" vertical="center" shrinkToFit="1"/>
    </xf>
    <xf numFmtId="38" fontId="28" fillId="33" borderId="129" xfId="48" applyFont="1" applyFill="1" applyBorder="1" applyAlignment="1">
      <alignment horizontal="right" vertical="center" shrinkToFit="1"/>
    </xf>
    <xf numFmtId="38" fontId="19" fillId="0" borderId="23" xfId="48" applyFont="1" applyFill="1" applyBorder="1" applyAlignment="1">
      <alignment horizontal="right" vertical="center" shrinkToFit="1"/>
    </xf>
    <xf numFmtId="3" fontId="50" fillId="33" borderId="108" xfId="0" applyNumberFormat="1" applyFont="1" applyFill="1" applyBorder="1" applyAlignment="1">
      <alignment horizontal="right" vertical="center" shrinkToFit="1"/>
    </xf>
    <xf numFmtId="3" fontId="50" fillId="33" borderId="109" xfId="0" applyNumberFormat="1" applyFont="1" applyFill="1" applyBorder="1" applyAlignment="1">
      <alignment horizontal="right" vertical="center" shrinkToFit="1"/>
    </xf>
    <xf numFmtId="3" fontId="50" fillId="33" borderId="110" xfId="0" applyNumberFormat="1" applyFont="1" applyFill="1" applyBorder="1" applyAlignment="1">
      <alignment horizontal="right" vertical="center" shrinkToFit="1"/>
    </xf>
    <xf numFmtId="38" fontId="50" fillId="33" borderId="24" xfId="48" applyFont="1" applyFill="1" applyBorder="1" applyAlignment="1">
      <alignment horizontal="right" vertical="center" shrinkToFit="1"/>
    </xf>
    <xf numFmtId="0" fontId="31" fillId="0" borderId="91" xfId="0" applyNumberFormat="1" applyFont="1" applyFill="1" applyBorder="1" applyAlignment="1">
      <alignment horizontal="center" vertical="center" wrapText="1"/>
    </xf>
    <xf numFmtId="0" fontId="31" fillId="0" borderId="92" xfId="0" applyNumberFormat="1" applyFont="1" applyFill="1" applyBorder="1" applyAlignment="1">
      <alignment horizontal="center" vertical="center" wrapText="1"/>
    </xf>
    <xf numFmtId="38" fontId="18" fillId="0" borderId="138" xfId="48" applyFont="1" applyFill="1" applyBorder="1" applyAlignment="1">
      <alignment horizontal="right" vertical="center" shrinkToFit="1"/>
    </xf>
    <xf numFmtId="0" fontId="7" fillId="0" borderId="139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40" xfId="0" applyNumberFormat="1" applyFont="1" applyFill="1" applyBorder="1" applyAlignment="1">
      <alignment horizontal="center" vertical="center" wrapText="1"/>
    </xf>
    <xf numFmtId="0" fontId="7" fillId="0" borderId="64" xfId="0" applyNumberFormat="1" applyFont="1" applyFill="1" applyBorder="1" applyAlignment="1">
      <alignment horizontal="center" vertical="center" wrapText="1"/>
    </xf>
    <xf numFmtId="0" fontId="7" fillId="0" borderId="141" xfId="0" applyNumberFormat="1" applyFont="1" applyFill="1" applyBorder="1" applyAlignment="1">
      <alignment horizontal="center" vertical="center" wrapText="1"/>
    </xf>
    <xf numFmtId="0" fontId="7" fillId="0" borderId="69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69" xfId="0" applyNumberFormat="1" applyFont="1" applyFill="1" applyBorder="1" applyAlignment="1">
      <alignment horizontal="center" wrapText="1"/>
    </xf>
    <xf numFmtId="0" fontId="7" fillId="0" borderId="41" xfId="0" applyNumberFormat="1" applyFont="1" applyFill="1" applyBorder="1" applyAlignment="1">
      <alignment horizontal="center" wrapText="1"/>
    </xf>
    <xf numFmtId="0" fontId="7" fillId="0" borderId="142" xfId="0" applyNumberFormat="1" applyFont="1" applyFill="1" applyBorder="1" applyAlignment="1">
      <alignment horizontal="center" wrapText="1"/>
    </xf>
    <xf numFmtId="0" fontId="7" fillId="0" borderId="45" xfId="0" applyNumberFormat="1" applyFont="1" applyFill="1" applyBorder="1" applyAlignment="1">
      <alignment horizontal="center" wrapText="1"/>
    </xf>
    <xf numFmtId="0" fontId="7" fillId="0" borderId="44" xfId="0" applyNumberFormat="1" applyFont="1" applyFill="1" applyBorder="1" applyAlignment="1">
      <alignment horizontal="center" wrapText="1"/>
    </xf>
    <xf numFmtId="0" fontId="7" fillId="0" borderId="141" xfId="0" applyNumberFormat="1" applyFont="1" applyFill="1" applyBorder="1" applyAlignment="1">
      <alignment horizontal="center" wrapText="1"/>
    </xf>
    <xf numFmtId="38" fontId="28" fillId="0" borderId="130" xfId="48" applyFont="1" applyFill="1" applyBorder="1" applyAlignment="1">
      <alignment horizontal="right" vertical="center" shrinkToFit="1"/>
    </xf>
    <xf numFmtId="38" fontId="28" fillId="0" borderId="128" xfId="48" applyFont="1" applyFill="1" applyBorder="1" applyAlignment="1">
      <alignment horizontal="right" vertical="center" shrinkToFit="1"/>
    </xf>
    <xf numFmtId="38" fontId="28" fillId="0" borderId="143" xfId="48" applyFont="1" applyFill="1" applyBorder="1" applyAlignment="1">
      <alignment horizontal="right" vertical="center" shrinkToFit="1"/>
    </xf>
    <xf numFmtId="0" fontId="31" fillId="0" borderId="51" xfId="0" applyNumberFormat="1" applyFont="1" applyFill="1" applyBorder="1" applyAlignment="1">
      <alignment horizontal="left" vertical="center" wrapText="1"/>
    </xf>
    <xf numFmtId="0" fontId="31" fillId="0" borderId="88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38" fontId="28" fillId="0" borderId="129" xfId="48" applyFont="1" applyFill="1" applyBorder="1" applyAlignment="1">
      <alignment horizontal="right" vertical="center" shrinkToFi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38" fontId="19" fillId="0" borderId="43" xfId="48" applyFont="1" applyFill="1" applyBorder="1" applyAlignment="1">
      <alignment horizontal="right" vertical="center" shrinkToFi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0" borderId="14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44" xfId="0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wrapText="1"/>
    </xf>
    <xf numFmtId="0" fontId="10" fillId="0" borderId="19" xfId="0" applyNumberFormat="1" applyFont="1" applyFill="1" applyBorder="1" applyAlignment="1">
      <alignment horizontal="center" wrapText="1"/>
    </xf>
    <xf numFmtId="0" fontId="10" fillId="0" borderId="145" xfId="0" applyNumberFormat="1" applyFont="1" applyFill="1" applyBorder="1" applyAlignment="1">
      <alignment horizontal="center" wrapText="1"/>
    </xf>
    <xf numFmtId="38" fontId="19" fillId="0" borderId="24" xfId="48" applyFont="1" applyFill="1" applyBorder="1" applyAlignment="1">
      <alignment horizontal="right" vertical="center" shrinkToFit="1"/>
    </xf>
    <xf numFmtId="38" fontId="19" fillId="0" borderId="115" xfId="48" applyFont="1" applyFill="1" applyBorder="1" applyAlignment="1">
      <alignment horizontal="right" vertical="center" shrinkToFit="1"/>
    </xf>
    <xf numFmtId="0" fontId="31" fillId="0" borderId="117" xfId="0" applyNumberFormat="1" applyFont="1" applyFill="1" applyBorder="1" applyAlignment="1">
      <alignment horizontal="center" vertical="center" wrapText="1"/>
    </xf>
    <xf numFmtId="0" fontId="31" fillId="0" borderId="65" xfId="0" applyNumberFormat="1" applyFont="1" applyFill="1" applyBorder="1" applyAlignment="1">
      <alignment horizontal="center" vertical="center" wrapText="1"/>
    </xf>
    <xf numFmtId="0" fontId="31" fillId="0" borderId="73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left" vertical="center"/>
    </xf>
    <xf numFmtId="0" fontId="66" fillId="0" borderId="133" xfId="0" applyFont="1" applyBorder="1" applyAlignment="1">
      <alignment horizontal="left" vertical="center"/>
    </xf>
    <xf numFmtId="38" fontId="59" fillId="33" borderId="23" xfId="48" applyFont="1" applyFill="1" applyBorder="1" applyAlignment="1">
      <alignment horizontal="right" vertical="center"/>
    </xf>
    <xf numFmtId="38" fontId="59" fillId="33" borderId="23" xfId="48" applyFont="1" applyFill="1" applyBorder="1" applyAlignment="1">
      <alignment horizontal="right" vertical="center" shrinkToFit="1"/>
    </xf>
    <xf numFmtId="38" fontId="59" fillId="33" borderId="23" xfId="48" applyFont="1" applyFill="1" applyBorder="1" applyAlignment="1">
      <alignment horizontal="right" vertical="center" wrapText="1"/>
    </xf>
    <xf numFmtId="38" fontId="58" fillId="33" borderId="23" xfId="48" applyFont="1" applyFill="1" applyBorder="1" applyAlignment="1">
      <alignment horizontal="right" vertical="center" wrapText="1"/>
    </xf>
    <xf numFmtId="38" fontId="58" fillId="33" borderId="23" xfId="48" applyFont="1" applyFill="1" applyBorder="1" applyAlignment="1">
      <alignment horizontal="right" vertical="center" shrinkToFit="1"/>
    </xf>
    <xf numFmtId="38" fontId="58" fillId="33" borderId="96" xfId="48" applyFont="1" applyFill="1" applyBorder="1" applyAlignment="1">
      <alignment horizontal="right" vertical="center" wrapText="1"/>
    </xf>
    <xf numFmtId="0" fontId="33" fillId="0" borderId="146" xfId="0" applyNumberFormat="1" applyFont="1" applyFill="1" applyBorder="1" applyAlignment="1">
      <alignment horizontal="distributed" vertical="distributed" wrapText="1" shrinkToFit="1"/>
    </xf>
    <xf numFmtId="0" fontId="33" fillId="0" borderId="49" xfId="0" applyNumberFormat="1" applyFont="1" applyFill="1" applyBorder="1" applyAlignment="1">
      <alignment horizontal="distributed" vertical="distributed" wrapText="1" shrinkToFit="1"/>
    </xf>
    <xf numFmtId="0" fontId="31" fillId="0" borderId="147" xfId="0" applyNumberFormat="1" applyFont="1" applyFill="1" applyBorder="1" applyAlignment="1">
      <alignment horizontal="distributed" vertical="distributed" wrapText="1"/>
    </xf>
    <xf numFmtId="0" fontId="31" fillId="0" borderId="34" xfId="0" applyNumberFormat="1" applyFont="1" applyFill="1" applyBorder="1" applyAlignment="1">
      <alignment horizontal="distributed" vertical="distributed" wrapText="1"/>
    </xf>
    <xf numFmtId="0" fontId="31" fillId="0" borderId="146" xfId="0" applyNumberFormat="1" applyFont="1" applyFill="1" applyBorder="1" applyAlignment="1">
      <alignment horizontal="distributed" vertical="distributed" wrapText="1"/>
    </xf>
    <xf numFmtId="0" fontId="31" fillId="0" borderId="49" xfId="0" applyNumberFormat="1" applyFont="1" applyFill="1" applyBorder="1" applyAlignment="1">
      <alignment horizontal="distributed" vertical="distributed" wrapText="1"/>
    </xf>
    <xf numFmtId="0" fontId="35" fillId="0" borderId="147" xfId="0" applyNumberFormat="1" applyFont="1" applyFill="1" applyBorder="1" applyAlignment="1">
      <alignment horizontal="distributed" vertical="distributed" wrapText="1"/>
    </xf>
    <xf numFmtId="0" fontId="35" fillId="0" borderId="34" xfId="0" applyNumberFormat="1" applyFont="1" applyFill="1" applyBorder="1" applyAlignment="1">
      <alignment horizontal="distributed" vertical="distributed" wrapText="1"/>
    </xf>
    <xf numFmtId="0" fontId="31" fillId="0" borderId="147" xfId="0" applyNumberFormat="1" applyFont="1" applyFill="1" applyBorder="1" applyAlignment="1">
      <alignment horizontal="distributed" vertical="distributed" wrapText="1" shrinkToFit="1"/>
    </xf>
    <xf numFmtId="0" fontId="31" fillId="0" borderId="34" xfId="0" applyNumberFormat="1" applyFont="1" applyFill="1" applyBorder="1" applyAlignment="1">
      <alignment horizontal="distributed" vertical="distributed" wrapText="1" shrinkToFit="1"/>
    </xf>
    <xf numFmtId="0" fontId="31" fillId="0" borderId="33" xfId="0" applyNumberFormat="1" applyFont="1" applyFill="1" applyBorder="1" applyAlignment="1">
      <alignment horizontal="distributed" vertical="distributed" wrapText="1"/>
    </xf>
    <xf numFmtId="0" fontId="31" fillId="0" borderId="23" xfId="0" applyNumberFormat="1" applyFont="1" applyFill="1" applyBorder="1" applyAlignment="1">
      <alignment horizontal="distributed" vertical="distributed" wrapText="1"/>
    </xf>
    <xf numFmtId="0" fontId="29" fillId="0" borderId="23" xfId="0" applyFont="1" applyFill="1" applyBorder="1" applyAlignment="1">
      <alignment horizontal="distributed" vertical="distributed" wrapText="1"/>
    </xf>
    <xf numFmtId="0" fontId="29" fillId="0" borderId="33" xfId="0" applyFont="1" applyFill="1" applyBorder="1" applyAlignment="1">
      <alignment horizontal="distributed" vertical="distributed" wrapText="1"/>
    </xf>
    <xf numFmtId="0" fontId="31" fillId="0" borderId="49" xfId="0" applyNumberFormat="1" applyFont="1" applyFill="1" applyBorder="1" applyAlignment="1">
      <alignment horizontal="right" vertical="center" wrapText="1"/>
    </xf>
    <xf numFmtId="0" fontId="31" fillId="0" borderId="23" xfId="0" applyNumberFormat="1" applyFont="1" applyFill="1" applyBorder="1" applyAlignment="1">
      <alignment horizontal="center" wrapText="1"/>
    </xf>
    <xf numFmtId="0" fontId="33" fillId="0" borderId="23" xfId="0" applyNumberFormat="1" applyFont="1" applyFill="1" applyBorder="1" applyAlignment="1">
      <alignment horizontal="center" wrapText="1"/>
    </xf>
    <xf numFmtId="38" fontId="59" fillId="33" borderId="148" xfId="48" applyFont="1" applyFill="1" applyBorder="1" applyAlignment="1">
      <alignment horizontal="right" vertical="center" wrapText="1"/>
    </xf>
    <xf numFmtId="38" fontId="59" fillId="33" borderId="149" xfId="48" applyFont="1" applyFill="1" applyBorder="1" applyAlignment="1">
      <alignment horizontal="right" vertical="center" wrapText="1"/>
    </xf>
    <xf numFmtId="38" fontId="59" fillId="33" borderId="53" xfId="48" applyFont="1" applyFill="1" applyBorder="1" applyAlignment="1">
      <alignment horizontal="right" vertical="center" wrapText="1"/>
    </xf>
    <xf numFmtId="38" fontId="59" fillId="33" borderId="150" xfId="48" applyFont="1" applyFill="1" applyBorder="1" applyAlignment="1">
      <alignment horizontal="right" vertical="center" wrapText="1"/>
    </xf>
    <xf numFmtId="0" fontId="50" fillId="0" borderId="23" xfId="0" applyNumberFormat="1" applyFont="1" applyFill="1" applyBorder="1" applyAlignment="1">
      <alignment horizontal="center" vertical="center" wrapText="1"/>
    </xf>
    <xf numFmtId="0" fontId="50" fillId="0" borderId="40" xfId="0" applyNumberFormat="1" applyFont="1" applyFill="1" applyBorder="1" applyAlignment="1">
      <alignment horizontal="center" vertical="center" wrapText="1"/>
    </xf>
    <xf numFmtId="38" fontId="62" fillId="0" borderId="57" xfId="48" applyFont="1" applyFill="1" applyBorder="1" applyAlignment="1">
      <alignment horizontal="right" vertical="center" wrapText="1"/>
    </xf>
    <xf numFmtId="38" fontId="62" fillId="0" borderId="118" xfId="48" applyFont="1" applyFill="1" applyBorder="1" applyAlignment="1">
      <alignment horizontal="right" vertical="center" wrapText="1"/>
    </xf>
    <xf numFmtId="38" fontId="62" fillId="0" borderId="53" xfId="48" applyFont="1" applyFill="1" applyBorder="1" applyAlignment="1">
      <alignment horizontal="right" vertical="center" wrapText="1"/>
    </xf>
    <xf numFmtId="38" fontId="62" fillId="0" borderId="150" xfId="48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58" fillId="0" borderId="134" xfId="0" applyNumberFormat="1" applyFont="1" applyFill="1" applyBorder="1" applyAlignment="1">
      <alignment horizontal="center" vertical="center" textRotation="255" wrapText="1"/>
    </xf>
    <xf numFmtId="0" fontId="58" fillId="0" borderId="48" xfId="0" applyNumberFormat="1" applyFont="1" applyFill="1" applyBorder="1" applyAlignment="1">
      <alignment horizontal="center" vertical="center" textRotation="255" wrapText="1"/>
    </xf>
    <xf numFmtId="0" fontId="58" fillId="0" borderId="72" xfId="0" applyNumberFormat="1" applyFont="1" applyFill="1" applyBorder="1" applyAlignment="1">
      <alignment horizontal="center" vertical="center" textRotation="255" wrapText="1"/>
    </xf>
    <xf numFmtId="0" fontId="58" fillId="0" borderId="32" xfId="0" applyNumberFormat="1" applyFont="1" applyFill="1" applyBorder="1" applyAlignment="1">
      <alignment horizontal="center" vertical="center" textRotation="255" wrapText="1"/>
    </xf>
    <xf numFmtId="0" fontId="58" fillId="0" borderId="86" xfId="0" applyNumberFormat="1" applyFont="1" applyFill="1" applyBorder="1" applyAlignment="1">
      <alignment horizontal="center" vertical="center" textRotation="255" wrapText="1"/>
    </xf>
    <xf numFmtId="0" fontId="58" fillId="0" borderId="11" xfId="0" applyNumberFormat="1" applyFont="1" applyFill="1" applyBorder="1" applyAlignment="1">
      <alignment horizontal="center" vertical="center" textRotation="255" wrapText="1"/>
    </xf>
    <xf numFmtId="0" fontId="33" fillId="0" borderId="53" xfId="0" applyNumberFormat="1" applyFont="1" applyFill="1" applyBorder="1" applyAlignment="1">
      <alignment horizontal="left" vertical="center" wrapText="1"/>
    </xf>
    <xf numFmtId="0" fontId="31" fillId="0" borderId="53" xfId="0" applyNumberFormat="1" applyFont="1" applyFill="1" applyBorder="1" applyAlignment="1">
      <alignment horizontal="left" vertical="center" wrapText="1"/>
    </xf>
    <xf numFmtId="0" fontId="50" fillId="0" borderId="151" xfId="0" applyNumberFormat="1" applyFont="1" applyFill="1" applyBorder="1" applyAlignment="1">
      <alignment horizontal="center" vertical="center" wrapText="1"/>
    </xf>
    <xf numFmtId="0" fontId="50" fillId="0" borderId="152" xfId="0" applyNumberFormat="1" applyFont="1" applyFill="1" applyBorder="1" applyAlignment="1">
      <alignment horizontal="center" vertical="center" wrapText="1"/>
    </xf>
    <xf numFmtId="0" fontId="28" fillId="0" borderId="152" xfId="0" applyFont="1" applyFill="1" applyBorder="1" applyAlignment="1">
      <alignment horizontal="center" vertical="center" wrapText="1"/>
    </xf>
    <xf numFmtId="0" fontId="28" fillId="0" borderId="153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50" fillId="0" borderId="154" xfId="0" applyNumberFormat="1" applyFont="1" applyFill="1" applyBorder="1" applyAlignment="1">
      <alignment horizontal="center" vertical="center" wrapText="1"/>
    </xf>
    <xf numFmtId="0" fontId="50" fillId="0" borderId="53" xfId="0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horizontal="center" vertical="center" wrapText="1"/>
    </xf>
    <xf numFmtId="38" fontId="62" fillId="0" borderId="155" xfId="48" applyFont="1" applyFill="1" applyBorder="1" applyAlignment="1">
      <alignment horizontal="right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94" xfId="0" applyFont="1" applyFill="1" applyBorder="1" applyAlignment="1">
      <alignment horizontal="center" vertical="center" wrapText="1"/>
    </xf>
    <xf numFmtId="38" fontId="59" fillId="33" borderId="96" xfId="48" applyFont="1" applyFill="1" applyBorder="1" applyAlignment="1">
      <alignment horizontal="right" vertical="center" wrapText="1"/>
    </xf>
    <xf numFmtId="0" fontId="31" fillId="0" borderId="131" xfId="0" applyNumberFormat="1" applyFont="1" applyFill="1" applyBorder="1" applyAlignment="1">
      <alignment horizontal="left" vertical="center" wrapText="1"/>
    </xf>
    <xf numFmtId="0" fontId="31" fillId="0" borderId="132" xfId="0" applyNumberFormat="1" applyFont="1" applyFill="1" applyBorder="1" applyAlignment="1">
      <alignment horizontal="left" vertical="center" wrapText="1"/>
    </xf>
    <xf numFmtId="38" fontId="18" fillId="0" borderId="24" xfId="48" applyFont="1" applyFill="1" applyBorder="1" applyAlignment="1">
      <alignment horizontal="right" vertical="center" shrinkToFit="1"/>
    </xf>
    <xf numFmtId="0" fontId="18" fillId="0" borderId="156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right" vertical="center" wrapText="1"/>
    </xf>
    <xf numFmtId="3" fontId="60" fillId="0" borderId="24" xfId="0" applyNumberFormat="1" applyFont="1" applyFill="1" applyBorder="1" applyAlignment="1">
      <alignment horizontal="right" vertical="center" wrapText="1"/>
    </xf>
    <xf numFmtId="3" fontId="60" fillId="0" borderId="157" xfId="0" applyNumberFormat="1" applyFont="1" applyFill="1" applyBorder="1" applyAlignment="1">
      <alignment horizontal="right" vertical="center" wrapText="1"/>
    </xf>
    <xf numFmtId="3" fontId="60" fillId="0" borderId="115" xfId="0" applyNumberFormat="1" applyFont="1" applyFill="1" applyBorder="1" applyAlignment="1">
      <alignment horizontal="right" vertical="center" wrapText="1"/>
    </xf>
    <xf numFmtId="3" fontId="60" fillId="0" borderId="23" xfId="0" applyNumberFormat="1" applyFont="1" applyFill="1" applyBorder="1" applyAlignment="1">
      <alignment horizontal="right" vertical="center" wrapText="1"/>
    </xf>
    <xf numFmtId="0" fontId="39" fillId="0" borderId="29" xfId="0" applyNumberFormat="1" applyFont="1" applyFill="1" applyBorder="1" applyAlignment="1">
      <alignment horizontal="center" vertical="center" wrapText="1"/>
    </xf>
    <xf numFmtId="0" fontId="39" fillId="0" borderId="30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right" vertical="center" wrapText="1"/>
    </xf>
    <xf numFmtId="0" fontId="31" fillId="0" borderId="19" xfId="0" applyNumberFormat="1" applyFont="1" applyFill="1" applyBorder="1" applyAlignment="1">
      <alignment horizontal="right" vertical="center" wrapText="1"/>
    </xf>
    <xf numFmtId="0" fontId="31" fillId="0" borderId="20" xfId="0" applyNumberFormat="1" applyFont="1" applyFill="1" applyBorder="1" applyAlignment="1">
      <alignment horizontal="right" vertical="center" wrapText="1"/>
    </xf>
    <xf numFmtId="0" fontId="31" fillId="0" borderId="145" xfId="0" applyNumberFormat="1" applyFont="1" applyFill="1" applyBorder="1" applyAlignment="1">
      <alignment horizontal="right" vertical="center" wrapText="1"/>
    </xf>
    <xf numFmtId="3" fontId="58" fillId="33" borderId="96" xfId="0" applyNumberFormat="1" applyFont="1" applyFill="1" applyBorder="1" applyAlignment="1">
      <alignment horizontal="right" vertical="center" wrapText="1"/>
    </xf>
    <xf numFmtId="3" fontId="58" fillId="0" borderId="23" xfId="0" applyNumberFormat="1" applyFont="1" applyFill="1" applyBorder="1" applyAlignment="1">
      <alignment horizontal="right" vertical="center" wrapText="1"/>
    </xf>
    <xf numFmtId="3" fontId="58" fillId="0" borderId="43" xfId="0" applyNumberFormat="1" applyFont="1" applyFill="1" applyBorder="1" applyAlignment="1">
      <alignment horizontal="right" vertical="center" wrapText="1"/>
    </xf>
    <xf numFmtId="3" fontId="60" fillId="0" borderId="43" xfId="0" applyNumberFormat="1" applyFont="1" applyFill="1" applyBorder="1" applyAlignment="1">
      <alignment horizontal="right" vertical="center" wrapText="1"/>
    </xf>
    <xf numFmtId="3" fontId="58" fillId="33" borderId="23" xfId="0" applyNumberFormat="1" applyFont="1" applyFill="1" applyBorder="1" applyAlignment="1">
      <alignment horizontal="right" vertical="center" wrapText="1"/>
    </xf>
    <xf numFmtId="0" fontId="31" fillId="0" borderId="158" xfId="0" applyNumberFormat="1" applyFont="1" applyFill="1" applyBorder="1" applyAlignment="1">
      <alignment horizontal="right" vertical="center" wrapText="1"/>
    </xf>
    <xf numFmtId="0" fontId="33" fillId="0" borderId="28" xfId="0" applyNumberFormat="1" applyFont="1" applyFill="1" applyBorder="1" applyAlignment="1">
      <alignment horizontal="center" vertical="center" wrapText="1"/>
    </xf>
    <xf numFmtId="0" fontId="33" fillId="0" borderId="29" xfId="0" applyNumberFormat="1" applyFont="1" applyFill="1" applyBorder="1" applyAlignment="1">
      <alignment horizontal="center" vertical="center" wrapText="1"/>
    </xf>
    <xf numFmtId="0" fontId="33" fillId="0" borderId="30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1" fillId="0" borderId="144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3" fontId="58" fillId="33" borderId="40" xfId="0" applyNumberFormat="1" applyFont="1" applyFill="1" applyBorder="1" applyAlignment="1">
      <alignment horizontal="right" vertical="center" shrinkToFit="1"/>
    </xf>
    <xf numFmtId="3" fontId="58" fillId="33" borderId="51" xfId="0" applyNumberFormat="1" applyFont="1" applyFill="1" applyBorder="1" applyAlignment="1">
      <alignment horizontal="right" vertical="center" shrinkToFit="1"/>
    </xf>
    <xf numFmtId="3" fontId="58" fillId="33" borderId="88" xfId="0" applyNumberFormat="1" applyFont="1" applyFill="1" applyBorder="1" applyAlignment="1">
      <alignment horizontal="right" vertical="center" shrinkToFit="1"/>
    </xf>
    <xf numFmtId="3" fontId="18" fillId="0" borderId="24" xfId="0" applyNumberFormat="1" applyFont="1" applyFill="1" applyBorder="1" applyAlignment="1">
      <alignment horizontal="right" vertical="center" shrinkToFit="1"/>
    </xf>
    <xf numFmtId="38" fontId="59" fillId="0" borderId="23" xfId="0" applyNumberFormat="1" applyFont="1" applyFill="1" applyBorder="1" applyAlignment="1">
      <alignment horizontal="right" vertical="center" shrinkToFit="1"/>
    </xf>
    <xf numFmtId="0" fontId="59" fillId="0" borderId="23" xfId="0" applyFont="1" applyFill="1" applyBorder="1" applyAlignment="1">
      <alignment horizontal="right" vertical="center" shrinkToFit="1"/>
    </xf>
    <xf numFmtId="38" fontId="59" fillId="0" borderId="23" xfId="0" applyNumberFormat="1" applyFont="1" applyFill="1" applyBorder="1" applyAlignment="1">
      <alignment horizontal="right" vertical="center" wrapText="1"/>
    </xf>
    <xf numFmtId="0" fontId="59" fillId="0" borderId="23" xfId="0" applyFont="1" applyFill="1" applyBorder="1" applyAlignment="1">
      <alignment horizontal="right" vertical="center" wrapText="1"/>
    </xf>
    <xf numFmtId="0" fontId="59" fillId="0" borderId="43" xfId="0" applyFont="1" applyFill="1" applyBorder="1" applyAlignment="1">
      <alignment horizontal="right" vertical="center" wrapText="1"/>
    </xf>
    <xf numFmtId="38" fontId="19" fillId="0" borderId="24" xfId="0" applyNumberFormat="1" applyFont="1" applyFill="1" applyBorder="1" applyAlignment="1">
      <alignment horizontal="right" vertical="center" shrinkToFit="1"/>
    </xf>
    <xf numFmtId="0" fontId="19" fillId="0" borderId="24" xfId="0" applyFont="1" applyFill="1" applyBorder="1" applyAlignment="1">
      <alignment horizontal="right" vertical="center" shrinkToFit="1"/>
    </xf>
    <xf numFmtId="0" fontId="19" fillId="0" borderId="115" xfId="0" applyFont="1" applyFill="1" applyBorder="1" applyAlignment="1">
      <alignment horizontal="right" vertical="center" shrinkToFit="1"/>
    </xf>
    <xf numFmtId="38" fontId="72" fillId="33" borderId="23" xfId="48" applyFont="1" applyFill="1" applyBorder="1" applyAlignment="1">
      <alignment horizontal="right" vertical="center" wrapText="1"/>
    </xf>
    <xf numFmtId="38" fontId="72" fillId="0" borderId="23" xfId="48" applyFont="1" applyFill="1" applyBorder="1" applyAlignment="1">
      <alignment horizontal="right" vertical="center" wrapText="1"/>
    </xf>
    <xf numFmtId="0" fontId="46" fillId="0" borderId="159" xfId="0" applyNumberFormat="1" applyFont="1" applyFill="1" applyBorder="1" applyAlignment="1">
      <alignment horizontal="distributed" vertical="center"/>
    </xf>
    <xf numFmtId="0" fontId="46" fillId="0" borderId="23" xfId="0" applyNumberFormat="1" applyFont="1" applyFill="1" applyBorder="1" applyAlignment="1">
      <alignment horizontal="distributed" vertical="center"/>
    </xf>
    <xf numFmtId="0" fontId="46" fillId="0" borderId="88" xfId="0" applyNumberFormat="1" applyFont="1" applyFill="1" applyBorder="1" applyAlignment="1">
      <alignment horizontal="distributed" vertical="center" wrapText="1"/>
    </xf>
    <xf numFmtId="0" fontId="46" fillId="0" borderId="23" xfId="0" applyNumberFormat="1" applyFont="1" applyFill="1" applyBorder="1" applyAlignment="1">
      <alignment horizontal="distributed" vertical="center" wrapText="1"/>
    </xf>
    <xf numFmtId="0" fontId="44" fillId="0" borderId="88" xfId="0" applyNumberFormat="1" applyFont="1" applyFill="1" applyBorder="1" applyAlignment="1">
      <alignment horizontal="distributed" vertical="center" wrapText="1"/>
    </xf>
    <xf numFmtId="0" fontId="44" fillId="0" borderId="23" xfId="0" applyNumberFormat="1" applyFont="1" applyFill="1" applyBorder="1" applyAlignment="1">
      <alignment horizontal="distributed" vertical="center" wrapText="1"/>
    </xf>
    <xf numFmtId="0" fontId="44" fillId="0" borderId="160" xfId="0" applyNumberFormat="1" applyFont="1" applyFill="1" applyBorder="1" applyAlignment="1">
      <alignment horizontal="center" vertical="center" wrapText="1"/>
    </xf>
    <xf numFmtId="0" fontId="46" fillId="0" borderId="53" xfId="0" applyNumberFormat="1" applyFont="1" applyFill="1" applyBorder="1" applyAlignment="1">
      <alignment horizontal="center" vertical="center" wrapText="1"/>
    </xf>
    <xf numFmtId="0" fontId="44" fillId="0" borderId="161" xfId="0" applyNumberFormat="1" applyFont="1" applyFill="1" applyBorder="1" applyAlignment="1">
      <alignment horizontal="center" vertical="center" wrapText="1"/>
    </xf>
    <xf numFmtId="0" fontId="44" fillId="0" borderId="28" xfId="0" applyNumberFormat="1" applyFont="1" applyFill="1" applyBorder="1" applyAlignment="1">
      <alignment horizontal="center" vertical="center" wrapText="1"/>
    </xf>
    <xf numFmtId="0" fontId="44" fillId="0" borderId="29" xfId="0" applyNumberFormat="1" applyFont="1" applyFill="1" applyBorder="1" applyAlignment="1">
      <alignment horizontal="center" vertical="center" wrapText="1"/>
    </xf>
    <xf numFmtId="0" fontId="44" fillId="0" borderId="30" xfId="0" applyNumberFormat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horizontal="center" vertical="center" wrapText="1"/>
    </xf>
    <xf numFmtId="0" fontId="44" fillId="0" borderId="159" xfId="0" applyNumberFormat="1" applyFont="1" applyFill="1" applyBorder="1" applyAlignment="1">
      <alignment horizontal="left" vertical="center" wrapText="1"/>
    </xf>
    <xf numFmtId="0" fontId="44" fillId="0" borderId="23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9" fillId="0" borderId="162" xfId="0" applyNumberFormat="1" applyFont="1" applyFill="1" applyBorder="1" applyAlignment="1">
      <alignment horizontal="center" vertical="center" wrapText="1"/>
    </xf>
    <xf numFmtId="0" fontId="49" fillId="0" borderId="160" xfId="0" applyNumberFormat="1" applyFont="1" applyFill="1" applyBorder="1" applyAlignment="1">
      <alignment horizontal="center" vertical="center" wrapText="1"/>
    </xf>
    <xf numFmtId="0" fontId="49" fillId="0" borderId="163" xfId="0" applyNumberFormat="1" applyFont="1" applyFill="1" applyBorder="1" applyAlignment="1">
      <alignment horizontal="center" vertical="center" wrapText="1"/>
    </xf>
    <xf numFmtId="0" fontId="49" fillId="0" borderId="5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4" fillId="0" borderId="159" xfId="0" applyNumberFormat="1" applyFont="1" applyFill="1" applyBorder="1" applyAlignment="1">
      <alignment horizontal="distributed" vertical="center"/>
    </xf>
    <xf numFmtId="0" fontId="44" fillId="0" borderId="23" xfId="0" applyNumberFormat="1" applyFont="1" applyFill="1" applyBorder="1" applyAlignment="1">
      <alignment horizontal="distributed" vertical="center"/>
    </xf>
    <xf numFmtId="0" fontId="25" fillId="0" borderId="164" xfId="0" applyNumberFormat="1" applyFont="1" applyFill="1" applyBorder="1" applyAlignment="1">
      <alignment horizontal="center" vertical="center" wrapText="1"/>
    </xf>
    <xf numFmtId="0" fontId="25" fillId="0" borderId="165" xfId="0" applyNumberFormat="1" applyFont="1" applyFill="1" applyBorder="1" applyAlignment="1">
      <alignment horizontal="center" vertical="center" wrapText="1"/>
    </xf>
    <xf numFmtId="0" fontId="44" fillId="0" borderId="159" xfId="0" applyNumberFormat="1" applyFont="1" applyFill="1" applyBorder="1" applyAlignment="1">
      <alignment horizontal="left" vertical="center"/>
    </xf>
    <xf numFmtId="0" fontId="44" fillId="0" borderId="23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6" fillId="0" borderId="159" xfId="0" applyNumberFormat="1" applyFont="1" applyFill="1" applyBorder="1" applyAlignment="1">
      <alignment horizontal="left" vertical="center" wrapText="1"/>
    </xf>
    <xf numFmtId="0" fontId="46" fillId="0" borderId="23" xfId="0" applyNumberFormat="1" applyFont="1" applyFill="1" applyBorder="1" applyAlignment="1">
      <alignment horizontal="left" vertical="center" wrapText="1"/>
    </xf>
    <xf numFmtId="0" fontId="46" fillId="0" borderId="40" xfId="0" applyNumberFormat="1" applyFont="1" applyFill="1" applyBorder="1" applyAlignment="1">
      <alignment horizontal="left" vertical="center" wrapText="1"/>
    </xf>
    <xf numFmtId="0" fontId="44" fillId="0" borderId="159" xfId="0" applyNumberFormat="1" applyFont="1" applyFill="1" applyBorder="1" applyAlignment="1">
      <alignment horizontal="distributed" vertical="center" shrinkToFit="1"/>
    </xf>
    <xf numFmtId="0" fontId="44" fillId="0" borderId="23" xfId="0" applyNumberFormat="1" applyFont="1" applyFill="1" applyBorder="1" applyAlignment="1">
      <alignment horizontal="distributed" vertical="center" shrinkToFit="1"/>
    </xf>
    <xf numFmtId="38" fontId="36" fillId="0" borderId="88" xfId="48" applyFont="1" applyBorder="1" applyAlignment="1">
      <alignment horizontal="distributed" vertical="center"/>
    </xf>
    <xf numFmtId="38" fontId="36" fillId="0" borderId="23" xfId="48" applyFont="1" applyBorder="1" applyAlignment="1">
      <alignment horizontal="distributed" vertical="center"/>
    </xf>
    <xf numFmtId="0" fontId="44" fillId="0" borderId="163" xfId="0" applyNumberFormat="1" applyFont="1" applyFill="1" applyBorder="1" applyAlignment="1">
      <alignment horizontal="left" vertical="center" wrapText="1"/>
    </xf>
    <xf numFmtId="0" fontId="36" fillId="0" borderId="53" xfId="0" applyFont="1" applyBorder="1" applyAlignment="1">
      <alignment horizontal="left" vertical="center"/>
    </xf>
    <xf numFmtId="0" fontId="44" fillId="0" borderId="10" xfId="0" applyNumberFormat="1" applyFont="1" applyFill="1" applyBorder="1" applyAlignment="1">
      <alignment horizontal="distributed" vertical="center" wrapText="1"/>
    </xf>
    <xf numFmtId="0" fontId="44" fillId="0" borderId="53" xfId="0" applyNumberFormat="1" applyFont="1" applyFill="1" applyBorder="1" applyAlignment="1">
      <alignment horizontal="distributed" vertical="center" wrapText="1"/>
    </xf>
    <xf numFmtId="0" fontId="44" fillId="0" borderId="46" xfId="0" applyNumberFormat="1" applyFont="1" applyFill="1" applyBorder="1" applyAlignment="1">
      <alignment horizontal="left" vertical="center" wrapText="1"/>
    </xf>
    <xf numFmtId="38" fontId="44" fillId="0" borderId="159" xfId="48" applyFont="1" applyFill="1" applyBorder="1" applyAlignment="1">
      <alignment horizontal="left" vertical="distributed"/>
    </xf>
    <xf numFmtId="38" fontId="44" fillId="0" borderId="40" xfId="48" applyFont="1" applyFill="1" applyBorder="1" applyAlignment="1">
      <alignment horizontal="left" vertical="distributed"/>
    </xf>
    <xf numFmtId="0" fontId="46" fillId="0" borderId="10" xfId="0" applyNumberFormat="1" applyFont="1" applyFill="1" applyBorder="1" applyAlignment="1">
      <alignment horizontal="distributed" vertical="center" wrapText="1"/>
    </xf>
    <xf numFmtId="0" fontId="46" fillId="0" borderId="53" xfId="0" applyNumberFormat="1" applyFont="1" applyFill="1" applyBorder="1" applyAlignment="1">
      <alignment horizontal="distributed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25" fillId="0" borderId="166" xfId="0" applyNumberFormat="1" applyFont="1" applyFill="1" applyBorder="1" applyAlignment="1">
      <alignment horizontal="center" vertical="center" wrapText="1"/>
    </xf>
    <xf numFmtId="0" fontId="25" fillId="0" borderId="167" xfId="0" applyNumberFormat="1" applyFont="1" applyFill="1" applyBorder="1" applyAlignment="1">
      <alignment horizontal="center" vertical="center" wrapText="1"/>
    </xf>
    <xf numFmtId="0" fontId="44" fillId="0" borderId="53" xfId="0" applyNumberFormat="1" applyFont="1" applyFill="1" applyBorder="1" applyAlignment="1">
      <alignment horizontal="left" vertical="center" wrapText="1"/>
    </xf>
    <xf numFmtId="0" fontId="36" fillId="0" borderId="23" xfId="0" applyFont="1" applyBorder="1" applyAlignment="1">
      <alignment vertical="center"/>
    </xf>
    <xf numFmtId="0" fontId="44" fillId="0" borderId="49" xfId="0" applyNumberFormat="1" applyFont="1" applyFill="1" applyBorder="1" applyAlignment="1">
      <alignment horizontal="right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vertical="top"/>
    </xf>
    <xf numFmtId="0" fontId="44" fillId="0" borderId="168" xfId="0" applyNumberFormat="1" applyFont="1" applyFill="1" applyBorder="1" applyAlignment="1">
      <alignment horizontal="center" vertical="center" wrapText="1"/>
    </xf>
    <xf numFmtId="0" fontId="44" fillId="0" borderId="159" xfId="0" applyNumberFormat="1" applyFont="1" applyFill="1" applyBorder="1" applyAlignment="1">
      <alignment horizontal="center" vertical="center" wrapText="1"/>
    </xf>
    <xf numFmtId="0" fontId="44" fillId="0" borderId="169" xfId="0" applyNumberFormat="1" applyFont="1" applyFill="1" applyBorder="1" applyAlignment="1">
      <alignment horizontal="center" vertical="center" wrapText="1"/>
    </xf>
    <xf numFmtId="38" fontId="44" fillId="0" borderId="163" xfId="48" applyFont="1" applyFill="1" applyBorder="1" applyAlignment="1">
      <alignment horizontal="left" vertical="center" wrapText="1"/>
    </xf>
    <xf numFmtId="38" fontId="44" fillId="0" borderId="46" xfId="48" applyFont="1" applyFill="1" applyBorder="1" applyAlignment="1">
      <alignment horizontal="left" vertical="center" wrapText="1"/>
    </xf>
    <xf numFmtId="49" fontId="46" fillId="0" borderId="163" xfId="0" applyNumberFormat="1" applyFont="1" applyFill="1" applyBorder="1" applyAlignment="1">
      <alignment horizontal="left" vertical="center"/>
    </xf>
    <xf numFmtId="49" fontId="46" fillId="0" borderId="46" xfId="0" applyNumberFormat="1" applyFont="1" applyFill="1" applyBorder="1" applyAlignment="1">
      <alignment horizontal="left" vertical="center"/>
    </xf>
    <xf numFmtId="3" fontId="74" fillId="33" borderId="53" xfId="0" applyNumberFormat="1" applyFont="1" applyFill="1" applyBorder="1" applyAlignment="1">
      <alignment horizontal="right" vertical="center" wrapText="1"/>
    </xf>
    <xf numFmtId="0" fontId="46" fillId="0" borderId="69" xfId="0" applyNumberFormat="1" applyFont="1" applyFill="1" applyBorder="1" applyAlignment="1">
      <alignment horizontal="center" wrapText="1"/>
    </xf>
    <xf numFmtId="0" fontId="46" fillId="0" borderId="41" xfId="0" applyNumberFormat="1" applyFont="1" applyFill="1" applyBorder="1" applyAlignment="1">
      <alignment horizontal="center" wrapText="1"/>
    </xf>
    <xf numFmtId="0" fontId="46" fillId="0" borderId="48" xfId="0" applyNumberFormat="1" applyFont="1" applyFill="1" applyBorder="1" applyAlignment="1">
      <alignment horizontal="center" wrapText="1"/>
    </xf>
    <xf numFmtId="0" fontId="46" fillId="0" borderId="45" xfId="0" applyNumberFormat="1" applyFont="1" applyFill="1" applyBorder="1" applyAlignment="1">
      <alignment horizontal="center" wrapText="1"/>
    </xf>
    <xf numFmtId="0" fontId="46" fillId="0" borderId="44" xfId="0" applyNumberFormat="1" applyFont="1" applyFill="1" applyBorder="1" applyAlignment="1">
      <alignment horizontal="center" wrapText="1"/>
    </xf>
    <xf numFmtId="0" fontId="46" fillId="0" borderId="11" xfId="0" applyNumberFormat="1" applyFont="1" applyFill="1" applyBorder="1" applyAlignment="1">
      <alignment horizontal="center" wrapText="1"/>
    </xf>
    <xf numFmtId="38" fontId="74" fillId="33" borderId="53" xfId="48" applyFont="1" applyFill="1" applyBorder="1" applyAlignment="1">
      <alignment horizontal="right" vertical="center" wrapText="1"/>
    </xf>
    <xf numFmtId="0" fontId="44" fillId="0" borderId="170" xfId="0" applyNumberFormat="1" applyFont="1" applyFill="1" applyBorder="1" applyAlignment="1">
      <alignment horizontal="center" vertical="center" shrinkToFit="1"/>
    </xf>
    <xf numFmtId="0" fontId="44" fillId="0" borderId="171" xfId="0" applyNumberFormat="1" applyFont="1" applyFill="1" applyBorder="1" applyAlignment="1">
      <alignment horizontal="center" vertical="center" shrinkToFit="1"/>
    </xf>
    <xf numFmtId="0" fontId="44" fillId="0" borderId="172" xfId="0" applyNumberFormat="1" applyFont="1" applyFill="1" applyBorder="1" applyAlignment="1">
      <alignment horizontal="center" vertical="center" shrinkToFit="1"/>
    </xf>
    <xf numFmtId="38" fontId="73" fillId="0" borderId="165" xfId="48" applyFont="1" applyFill="1" applyBorder="1" applyAlignment="1">
      <alignment horizontal="right" vertical="center" wrapText="1"/>
    </xf>
    <xf numFmtId="3" fontId="75" fillId="33" borderId="53" xfId="0" applyNumberFormat="1" applyFont="1" applyFill="1" applyBorder="1" applyAlignment="1">
      <alignment horizontal="right" vertical="center" wrapText="1"/>
    </xf>
    <xf numFmtId="177" fontId="75" fillId="33" borderId="53" xfId="0" applyNumberFormat="1" applyFont="1" applyFill="1" applyBorder="1" applyAlignment="1">
      <alignment horizontal="right" vertical="center" wrapText="1"/>
    </xf>
    <xf numFmtId="0" fontId="74" fillId="33" borderId="53" xfId="0" applyNumberFormat="1" applyFont="1" applyFill="1" applyBorder="1" applyAlignment="1">
      <alignment horizontal="right" vertical="center" wrapText="1"/>
    </xf>
    <xf numFmtId="38" fontId="76" fillId="0" borderId="167" xfId="48" applyFont="1" applyFill="1" applyBorder="1" applyAlignment="1">
      <alignment horizontal="right" vertical="center" wrapText="1"/>
    </xf>
    <xf numFmtId="38" fontId="77" fillId="0" borderId="167" xfId="48" applyFont="1" applyFill="1" applyBorder="1" applyAlignment="1">
      <alignment horizontal="right" vertical="center" wrapText="1"/>
    </xf>
    <xf numFmtId="38" fontId="72" fillId="33" borderId="173" xfId="48" applyFont="1" applyFill="1" applyBorder="1" applyAlignment="1">
      <alignment horizontal="right" vertical="center" wrapText="1"/>
    </xf>
    <xf numFmtId="38" fontId="73" fillId="0" borderId="174" xfId="48" applyFont="1" applyFill="1" applyBorder="1" applyAlignment="1">
      <alignment horizontal="right" vertical="center" wrapText="1"/>
    </xf>
    <xf numFmtId="177" fontId="24" fillId="0" borderId="0" xfId="0" applyNumberFormat="1" applyFont="1" applyFill="1" applyBorder="1" applyAlignment="1">
      <alignment horizontal="center" vertical="center" wrapText="1"/>
    </xf>
    <xf numFmtId="38" fontId="74" fillId="0" borderId="23" xfId="48" applyFont="1" applyFill="1" applyBorder="1" applyAlignment="1">
      <alignment horizontal="right" vertical="center" wrapText="1"/>
    </xf>
    <xf numFmtId="38" fontId="74" fillId="33" borderId="23" xfId="48" applyFont="1" applyFill="1" applyBorder="1" applyAlignment="1">
      <alignment horizontal="right" vertical="center" wrapText="1"/>
    </xf>
    <xf numFmtId="0" fontId="49" fillId="0" borderId="161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wrapText="1"/>
    </xf>
    <xf numFmtId="0" fontId="44" fillId="0" borderId="28" xfId="0" applyNumberFormat="1" applyFont="1" applyFill="1" applyBorder="1" applyAlignment="1">
      <alignment horizontal="center" wrapText="1"/>
    </xf>
    <xf numFmtId="0" fontId="44" fillId="0" borderId="29" xfId="0" applyNumberFormat="1" applyFont="1" applyFill="1" applyBorder="1" applyAlignment="1">
      <alignment horizontal="center" wrapText="1"/>
    </xf>
    <xf numFmtId="0" fontId="44" fillId="0" borderId="30" xfId="0" applyNumberFormat="1" applyFont="1" applyFill="1" applyBorder="1" applyAlignment="1">
      <alignment horizontal="center" wrapText="1"/>
    </xf>
    <xf numFmtId="0" fontId="44" fillId="0" borderId="18" xfId="0" applyNumberFormat="1" applyFont="1" applyFill="1" applyBorder="1" applyAlignment="1">
      <alignment horizontal="center" wrapText="1"/>
    </xf>
    <xf numFmtId="0" fontId="44" fillId="0" borderId="19" xfId="0" applyNumberFormat="1" applyFont="1" applyFill="1" applyBorder="1" applyAlignment="1">
      <alignment horizontal="center" wrapText="1"/>
    </xf>
    <xf numFmtId="0" fontId="44" fillId="0" borderId="20" xfId="0" applyNumberFormat="1" applyFont="1" applyFill="1" applyBorder="1" applyAlignment="1">
      <alignment horizontal="center" wrapText="1"/>
    </xf>
    <xf numFmtId="0" fontId="46" fillId="0" borderId="161" xfId="0" applyNumberFormat="1" applyFont="1" applyFill="1" applyBorder="1" applyAlignment="1">
      <alignment horizontal="center" vertical="center" wrapText="1"/>
    </xf>
    <xf numFmtId="0" fontId="46" fillId="0" borderId="175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top" wrapText="1"/>
    </xf>
    <xf numFmtId="0" fontId="46" fillId="0" borderId="23" xfId="0" applyNumberFormat="1" applyFont="1" applyFill="1" applyBorder="1" applyAlignment="1">
      <alignment horizontal="center" vertical="center" wrapText="1"/>
    </xf>
    <xf numFmtId="0" fontId="46" fillId="0" borderId="34" xfId="0" applyNumberFormat="1" applyFont="1" applyFill="1" applyBorder="1" applyAlignment="1">
      <alignment horizontal="center" vertical="center" wrapText="1"/>
    </xf>
    <xf numFmtId="0" fontId="46" fillId="0" borderId="28" xfId="0" applyNumberFormat="1" applyFont="1" applyFill="1" applyBorder="1" applyAlignment="1">
      <alignment horizontal="center" vertical="center" wrapText="1"/>
    </xf>
    <xf numFmtId="0" fontId="46" fillId="0" borderId="29" xfId="0" applyNumberFormat="1" applyFont="1" applyFill="1" applyBorder="1" applyAlignment="1">
      <alignment horizontal="center" vertical="center" wrapText="1"/>
    </xf>
    <xf numFmtId="0" fontId="46" fillId="0" borderId="30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176" xfId="0" applyNumberFormat="1" applyFont="1" applyFill="1" applyBorder="1" applyAlignment="1">
      <alignment horizontal="center" vertical="center" wrapText="1"/>
    </xf>
    <xf numFmtId="0" fontId="46" fillId="0" borderId="177" xfId="0" applyNumberFormat="1" applyFont="1" applyFill="1" applyBorder="1" applyAlignment="1">
      <alignment horizontal="center" vertical="center" wrapText="1"/>
    </xf>
    <xf numFmtId="0" fontId="46" fillId="0" borderId="178" xfId="0" applyNumberFormat="1" applyFont="1" applyFill="1" applyBorder="1" applyAlignment="1">
      <alignment horizontal="center" vertical="center" wrapText="1"/>
    </xf>
    <xf numFmtId="38" fontId="76" fillId="0" borderId="165" xfId="48" applyFont="1" applyFill="1" applyBorder="1" applyAlignment="1">
      <alignment horizontal="right" vertical="center" wrapText="1"/>
    </xf>
    <xf numFmtId="0" fontId="46" fillId="0" borderId="49" xfId="0" applyNumberFormat="1" applyFont="1" applyFill="1" applyBorder="1" applyAlignment="1">
      <alignment horizontal="right" wrapText="1"/>
    </xf>
    <xf numFmtId="0" fontId="46" fillId="0" borderId="179" xfId="0" applyNumberFormat="1" applyFont="1" applyFill="1" applyBorder="1" applyAlignment="1">
      <alignment horizontal="left" vertical="center" wrapText="1"/>
    </xf>
    <xf numFmtId="0" fontId="46" fillId="0" borderId="180" xfId="0" applyNumberFormat="1" applyFont="1" applyFill="1" applyBorder="1" applyAlignment="1">
      <alignment horizontal="left" vertical="center" wrapText="1"/>
    </xf>
    <xf numFmtId="38" fontId="74" fillId="33" borderId="173" xfId="48" applyFont="1" applyFill="1" applyBorder="1" applyAlignment="1">
      <alignment horizontal="right" vertical="center" wrapText="1"/>
    </xf>
    <xf numFmtId="0" fontId="44" fillId="0" borderId="175" xfId="0" applyNumberFormat="1" applyFont="1" applyFill="1" applyBorder="1" applyAlignment="1">
      <alignment horizontal="center" vertical="center" wrapText="1"/>
    </xf>
    <xf numFmtId="0" fontId="44" fillId="0" borderId="176" xfId="0" applyNumberFormat="1" applyFont="1" applyFill="1" applyBorder="1" applyAlignment="1">
      <alignment horizontal="center" wrapText="1"/>
    </xf>
    <xf numFmtId="0" fontId="44" fillId="0" borderId="178" xfId="0" applyNumberFormat="1" applyFont="1" applyFill="1" applyBorder="1" applyAlignment="1">
      <alignment horizontal="center" wrapText="1"/>
    </xf>
    <xf numFmtId="38" fontId="76" fillId="0" borderId="174" xfId="48" applyFont="1" applyFill="1" applyBorder="1" applyAlignment="1">
      <alignment horizontal="right" vertical="center" wrapText="1"/>
    </xf>
    <xf numFmtId="38" fontId="69" fillId="0" borderId="181" xfId="48" applyFont="1" applyFill="1" applyBorder="1" applyAlignment="1">
      <alignment horizontal="right" vertical="center" shrinkToFit="1"/>
    </xf>
    <xf numFmtId="38" fontId="69" fillId="0" borderId="182" xfId="48" applyFont="1" applyFill="1" applyBorder="1" applyAlignment="1">
      <alignment horizontal="right" vertical="center" shrinkToFit="1"/>
    </xf>
    <xf numFmtId="38" fontId="37" fillId="0" borderId="23" xfId="48" applyFont="1" applyFill="1" applyBorder="1" applyAlignment="1">
      <alignment horizontal="right" vertical="center" shrinkToFit="1"/>
    </xf>
    <xf numFmtId="38" fontId="59" fillId="33" borderId="183" xfId="48" applyFont="1" applyFill="1" applyBorder="1" applyAlignment="1">
      <alignment horizontal="right" vertical="center"/>
    </xf>
    <xf numFmtId="38" fontId="59" fillId="33" borderId="183" xfId="48" applyFont="1" applyFill="1" applyBorder="1" applyAlignment="1">
      <alignment horizontal="right" vertical="center" shrinkToFit="1"/>
    </xf>
    <xf numFmtId="38" fontId="37" fillId="0" borderId="23" xfId="48" applyFont="1" applyFill="1" applyBorder="1" applyAlignment="1">
      <alignment horizontal="right" vertical="center" wrapText="1"/>
    </xf>
    <xf numFmtId="38" fontId="37" fillId="0" borderId="23" xfId="48" applyFont="1" applyFill="1" applyBorder="1" applyAlignment="1">
      <alignment horizontal="right" vertical="center"/>
    </xf>
    <xf numFmtId="38" fontId="28" fillId="0" borderId="23" xfId="48" applyFont="1" applyFill="1" applyBorder="1" applyAlignment="1">
      <alignment horizontal="right" vertical="center" wrapText="1"/>
    </xf>
    <xf numFmtId="38" fontId="28" fillId="0" borderId="23" xfId="48" applyFont="1" applyFill="1" applyBorder="1" applyAlignment="1">
      <alignment horizontal="right" vertical="center"/>
    </xf>
    <xf numFmtId="38" fontId="37" fillId="33" borderId="23" xfId="48" applyFont="1" applyFill="1" applyBorder="1" applyAlignment="1">
      <alignment horizontal="right" vertical="center" shrinkToFit="1"/>
    </xf>
    <xf numFmtId="38" fontId="66" fillId="0" borderId="23" xfId="48" applyFont="1" applyFill="1" applyBorder="1" applyAlignment="1">
      <alignment horizontal="right" vertical="center" wrapText="1"/>
    </xf>
    <xf numFmtId="38" fontId="53" fillId="33" borderId="23" xfId="48" applyFont="1" applyFill="1" applyBorder="1" applyAlignment="1">
      <alignment horizontal="right" vertical="center" shrinkToFit="1"/>
    </xf>
    <xf numFmtId="38" fontId="37" fillId="33" borderId="183" xfId="48" applyFont="1" applyFill="1" applyBorder="1" applyAlignment="1">
      <alignment horizontal="right" vertical="center" shrinkToFit="1"/>
    </xf>
    <xf numFmtId="3" fontId="67" fillId="33" borderId="23" xfId="0" applyNumberFormat="1" applyFont="1" applyFill="1" applyBorder="1" applyAlignment="1">
      <alignment horizontal="right" vertical="center" shrinkToFit="1"/>
    </xf>
    <xf numFmtId="3" fontId="37" fillId="33" borderId="23" xfId="0" applyNumberFormat="1" applyFont="1" applyFill="1" applyBorder="1" applyAlignment="1">
      <alignment horizontal="right" vertical="center" shrinkToFit="1"/>
    </xf>
    <xf numFmtId="0" fontId="50" fillId="0" borderId="184" xfId="0" applyNumberFormat="1" applyFont="1" applyFill="1" applyBorder="1" applyAlignment="1">
      <alignment horizontal="center" vertical="center" wrapText="1"/>
    </xf>
    <xf numFmtId="0" fontId="50" fillId="0" borderId="185" xfId="0" applyNumberFormat="1" applyFont="1" applyFill="1" applyBorder="1" applyAlignment="1">
      <alignment horizontal="center" vertical="center" wrapText="1"/>
    </xf>
    <xf numFmtId="0" fontId="28" fillId="0" borderId="185" xfId="0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wrapText="1"/>
    </xf>
    <xf numFmtId="0" fontId="50" fillId="0" borderId="29" xfId="0" applyNumberFormat="1" applyFont="1" applyFill="1" applyBorder="1" applyAlignment="1">
      <alignment horizontal="center" wrapText="1"/>
    </xf>
    <xf numFmtId="0" fontId="50" fillId="0" borderId="30" xfId="0" applyNumberFormat="1" applyFont="1" applyFill="1" applyBorder="1" applyAlignment="1">
      <alignment horizontal="center" wrapText="1"/>
    </xf>
    <xf numFmtId="0" fontId="50" fillId="0" borderId="18" xfId="0" applyNumberFormat="1" applyFont="1" applyFill="1" applyBorder="1" applyAlignment="1">
      <alignment horizontal="center" wrapText="1"/>
    </xf>
    <xf numFmtId="0" fontId="50" fillId="0" borderId="19" xfId="0" applyNumberFormat="1" applyFont="1" applyFill="1" applyBorder="1" applyAlignment="1">
      <alignment horizontal="center" wrapText="1"/>
    </xf>
    <xf numFmtId="0" fontId="50" fillId="0" borderId="20" xfId="0" applyNumberFormat="1" applyFont="1" applyFill="1" applyBorder="1" applyAlignment="1">
      <alignment horizontal="center" wrapText="1"/>
    </xf>
    <xf numFmtId="0" fontId="31" fillId="0" borderId="186" xfId="0" applyNumberFormat="1" applyFont="1" applyFill="1" applyBorder="1" applyAlignment="1">
      <alignment horizontal="left" vertical="center" wrapText="1"/>
    </xf>
    <xf numFmtId="0" fontId="31" fillId="0" borderId="187" xfId="0" applyNumberFormat="1" applyFont="1" applyFill="1" applyBorder="1" applyAlignment="1">
      <alignment horizontal="left" vertical="center" wrapText="1"/>
    </xf>
    <xf numFmtId="0" fontId="31" fillId="0" borderId="188" xfId="0" applyNumberFormat="1" applyFont="1" applyFill="1" applyBorder="1" applyAlignment="1">
      <alignment horizontal="left" vertical="center" wrapText="1"/>
    </xf>
    <xf numFmtId="0" fontId="31" fillId="0" borderId="189" xfId="0" applyNumberFormat="1" applyFont="1" applyFill="1" applyBorder="1" applyAlignment="1">
      <alignment horizontal="left" vertical="center" wrapText="1"/>
    </xf>
    <xf numFmtId="0" fontId="31" fillId="0" borderId="190" xfId="0" applyNumberFormat="1" applyFont="1" applyFill="1" applyBorder="1" applyAlignment="1">
      <alignment horizontal="left" vertical="center" wrapText="1"/>
    </xf>
    <xf numFmtId="0" fontId="31" fillId="0" borderId="191" xfId="0" applyNumberFormat="1" applyFont="1" applyFill="1" applyBorder="1" applyAlignment="1">
      <alignment horizontal="left" vertical="center" wrapText="1"/>
    </xf>
    <xf numFmtId="0" fontId="31" fillId="0" borderId="116" xfId="0" applyNumberFormat="1" applyFont="1" applyFill="1" applyBorder="1" applyAlignment="1">
      <alignment horizontal="distributed" vertical="center" wrapText="1"/>
    </xf>
    <xf numFmtId="0" fontId="34" fillId="0" borderId="12" xfId="0" applyNumberFormat="1" applyFont="1" applyFill="1" applyBorder="1" applyAlignment="1">
      <alignment horizontal="left" vertical="center" wrapText="1"/>
    </xf>
    <xf numFmtId="0" fontId="31" fillId="0" borderId="47" xfId="0" applyNumberFormat="1" applyFont="1" applyFill="1" applyBorder="1" applyAlignment="1">
      <alignment horizontal="left" vertical="center" wrapText="1"/>
    </xf>
    <xf numFmtId="0" fontId="7" fillId="0" borderId="192" xfId="0" applyNumberFormat="1" applyFont="1" applyFill="1" applyBorder="1" applyAlignment="1">
      <alignment horizontal="center" vertical="center" wrapText="1"/>
    </xf>
    <xf numFmtId="0" fontId="7" fillId="0" borderId="193" xfId="0" applyNumberFormat="1" applyFont="1" applyFill="1" applyBorder="1" applyAlignment="1">
      <alignment horizontal="center" vertical="center" wrapText="1"/>
    </xf>
    <xf numFmtId="0" fontId="7" fillId="0" borderId="194" xfId="0" applyNumberFormat="1" applyFont="1" applyFill="1" applyBorder="1" applyAlignment="1">
      <alignment horizontal="center" vertical="center" wrapText="1"/>
    </xf>
    <xf numFmtId="38" fontId="14" fillId="0" borderId="181" xfId="48" applyFont="1" applyFill="1" applyBorder="1" applyAlignment="1">
      <alignment horizontal="right" vertical="center" shrinkToFit="1"/>
    </xf>
    <xf numFmtId="0" fontId="31" fillId="0" borderId="195" xfId="0" applyNumberFormat="1" applyFont="1" applyFill="1" applyBorder="1" applyAlignment="1">
      <alignment horizontal="center" vertical="center" wrapText="1"/>
    </xf>
    <xf numFmtId="0" fontId="31" fillId="0" borderId="125" xfId="0" applyNumberFormat="1" applyFont="1" applyFill="1" applyBorder="1" applyAlignment="1">
      <alignment horizontal="center" vertical="center" wrapText="1"/>
    </xf>
    <xf numFmtId="0" fontId="31" fillId="0" borderId="196" xfId="0" applyNumberFormat="1" applyFont="1" applyFill="1" applyBorder="1" applyAlignment="1">
      <alignment horizontal="center" vertical="center" wrapText="1"/>
    </xf>
    <xf numFmtId="0" fontId="50" fillId="0" borderId="169" xfId="0" applyNumberFormat="1" applyFont="1" applyFill="1" applyBorder="1" applyAlignment="1">
      <alignment horizontal="center" vertical="center" wrapText="1"/>
    </xf>
    <xf numFmtId="0" fontId="50" fillId="0" borderId="179" xfId="0" applyNumberFormat="1" applyFont="1" applyFill="1" applyBorder="1" applyAlignment="1">
      <alignment horizontal="center" vertical="center" wrapText="1"/>
    </xf>
    <xf numFmtId="0" fontId="50" fillId="0" borderId="180" xfId="0" applyNumberFormat="1" applyFont="1" applyFill="1" applyBorder="1" applyAlignment="1">
      <alignment horizontal="center" vertical="center" wrapText="1"/>
    </xf>
    <xf numFmtId="3" fontId="78" fillId="33" borderId="23" xfId="0" applyNumberFormat="1" applyFont="1" applyFill="1" applyBorder="1" applyAlignment="1">
      <alignment horizontal="right" vertical="center" shrinkToFit="1"/>
    </xf>
    <xf numFmtId="3" fontId="61" fillId="0" borderId="165" xfId="0" applyNumberFormat="1" applyFont="1" applyFill="1" applyBorder="1" applyAlignment="1">
      <alignment horizontal="right" vertical="center" shrinkToFit="1"/>
    </xf>
    <xf numFmtId="183" fontId="37" fillId="33" borderId="23" xfId="0" applyNumberFormat="1" applyFont="1" applyFill="1" applyBorder="1" applyAlignment="1">
      <alignment horizontal="right" vertical="center" shrinkToFit="1"/>
    </xf>
    <xf numFmtId="3" fontId="69" fillId="0" borderId="165" xfId="0" applyNumberFormat="1" applyFont="1" applyFill="1" applyBorder="1" applyAlignment="1">
      <alignment horizontal="right" vertical="center" shrinkToFit="1"/>
    </xf>
    <xf numFmtId="183" fontId="69" fillId="0" borderId="165" xfId="0" applyNumberFormat="1" applyFont="1" applyFill="1" applyBorder="1" applyAlignment="1">
      <alignment horizontal="right" vertical="center" shrinkToFit="1"/>
    </xf>
    <xf numFmtId="183" fontId="69" fillId="0" borderId="174" xfId="0" applyNumberFormat="1" applyFont="1" applyFill="1" applyBorder="1" applyAlignment="1">
      <alignment horizontal="right" vertical="center" shrinkToFit="1"/>
    </xf>
    <xf numFmtId="177" fontId="67" fillId="33" borderId="40" xfId="0" applyNumberFormat="1" applyFont="1" applyFill="1" applyBorder="1" applyAlignment="1">
      <alignment horizontal="right" vertical="center" shrinkToFit="1"/>
    </xf>
    <xf numFmtId="177" fontId="67" fillId="33" borderId="51" xfId="0" applyNumberFormat="1" applyFont="1" applyFill="1" applyBorder="1" applyAlignment="1">
      <alignment horizontal="right" vertical="center" shrinkToFit="1"/>
    </xf>
    <xf numFmtId="177" fontId="67" fillId="33" borderId="88" xfId="0" applyNumberFormat="1" applyFont="1" applyFill="1" applyBorder="1" applyAlignment="1">
      <alignment horizontal="right" vertical="center" shrinkToFit="1"/>
    </xf>
    <xf numFmtId="3" fontId="60" fillId="0" borderId="197" xfId="0" applyNumberFormat="1" applyFont="1" applyFill="1" applyBorder="1" applyAlignment="1">
      <alignment horizontal="right" vertical="center" shrinkToFit="1"/>
    </xf>
    <xf numFmtId="3" fontId="60" fillId="0" borderId="198" xfId="0" applyNumberFormat="1" applyFont="1" applyFill="1" applyBorder="1" applyAlignment="1">
      <alignment horizontal="right" vertical="center" shrinkToFit="1"/>
    </xf>
    <xf numFmtId="3" fontId="60" fillId="0" borderId="199" xfId="0" applyNumberFormat="1" applyFont="1" applyFill="1" applyBorder="1" applyAlignment="1">
      <alignment horizontal="right" vertical="center" shrinkToFit="1"/>
    </xf>
    <xf numFmtId="3" fontId="53" fillId="33" borderId="40" xfId="0" applyNumberFormat="1" applyFont="1" applyFill="1" applyBorder="1" applyAlignment="1">
      <alignment horizontal="right" vertical="center" shrinkToFit="1"/>
    </xf>
    <xf numFmtId="3" fontId="53" fillId="33" borderId="51" xfId="0" applyNumberFormat="1" applyFont="1" applyFill="1" applyBorder="1" applyAlignment="1">
      <alignment horizontal="right" vertical="center" shrinkToFit="1"/>
    </xf>
    <xf numFmtId="3" fontId="53" fillId="33" borderId="88" xfId="0" applyNumberFormat="1" applyFont="1" applyFill="1" applyBorder="1" applyAlignment="1">
      <alignment horizontal="right" vertical="center" shrinkToFit="1"/>
    </xf>
    <xf numFmtId="3" fontId="52" fillId="33" borderId="40" xfId="0" applyNumberFormat="1" applyFont="1" applyFill="1" applyBorder="1" applyAlignment="1">
      <alignment horizontal="right" vertical="center" shrinkToFit="1"/>
    </xf>
    <xf numFmtId="3" fontId="52" fillId="33" borderId="51" xfId="0" applyNumberFormat="1" applyFont="1" applyFill="1" applyBorder="1" applyAlignment="1">
      <alignment horizontal="right" vertical="center" shrinkToFit="1"/>
    </xf>
    <xf numFmtId="3" fontId="52" fillId="33" borderId="88" xfId="0" applyNumberFormat="1" applyFont="1" applyFill="1" applyBorder="1" applyAlignment="1">
      <alignment horizontal="right" vertical="center" shrinkToFit="1"/>
    </xf>
    <xf numFmtId="0" fontId="50" fillId="0" borderId="169" xfId="0" applyNumberFormat="1" applyFont="1" applyFill="1" applyBorder="1" applyAlignment="1">
      <alignment horizontal="left" vertical="center" wrapText="1"/>
    </xf>
    <xf numFmtId="0" fontId="0" fillId="0" borderId="179" xfId="0" applyBorder="1" applyAlignment="1">
      <alignment horizontal="left" vertical="center"/>
    </xf>
    <xf numFmtId="0" fontId="0" fillId="0" borderId="200" xfId="0" applyBorder="1" applyAlignment="1">
      <alignment horizontal="left" vertical="center"/>
    </xf>
    <xf numFmtId="3" fontId="70" fillId="33" borderId="23" xfId="0" applyNumberFormat="1" applyFont="1" applyFill="1" applyBorder="1" applyAlignment="1">
      <alignment horizontal="right" vertical="center" shrinkToFit="1"/>
    </xf>
    <xf numFmtId="38" fontId="71" fillId="0" borderId="181" xfId="48" applyFont="1" applyFill="1" applyBorder="1" applyAlignment="1">
      <alignment horizontal="right" vertical="center" shrinkToFit="1"/>
    </xf>
    <xf numFmtId="177" fontId="53" fillId="33" borderId="23" xfId="0" applyNumberFormat="1" applyFont="1" applyFill="1" applyBorder="1" applyAlignment="1">
      <alignment horizontal="right" vertical="center" shrinkToFit="1"/>
    </xf>
    <xf numFmtId="177" fontId="14" fillId="0" borderId="165" xfId="0" applyNumberFormat="1" applyFont="1" applyFill="1" applyBorder="1" applyAlignment="1">
      <alignment horizontal="right" vertical="center" shrinkToFit="1"/>
    </xf>
    <xf numFmtId="183" fontId="37" fillId="33" borderId="173" xfId="0" applyNumberFormat="1" applyFont="1" applyFill="1" applyBorder="1" applyAlignment="1">
      <alignment horizontal="right" vertical="center" shrinkToFit="1"/>
    </xf>
    <xf numFmtId="3" fontId="68" fillId="0" borderId="165" xfId="0" applyNumberFormat="1" applyFont="1" applyFill="1" applyBorder="1" applyAlignment="1">
      <alignment horizontal="right" vertical="center" shrinkToFit="1"/>
    </xf>
    <xf numFmtId="38" fontId="22" fillId="0" borderId="181" xfId="48" applyFont="1" applyFill="1" applyBorder="1" applyAlignment="1">
      <alignment horizontal="right" vertical="center" shrinkToFit="1"/>
    </xf>
    <xf numFmtId="38" fontId="53" fillId="33" borderId="23" xfId="48" applyFont="1" applyFill="1" applyBorder="1" applyAlignment="1">
      <alignment horizontal="right" vertical="center" wrapText="1"/>
    </xf>
    <xf numFmtId="0" fontId="31" fillId="0" borderId="120" xfId="0" applyNumberFormat="1" applyFont="1" applyFill="1" applyBorder="1" applyAlignment="1">
      <alignment horizontal="distributed" vertical="center" wrapText="1"/>
    </xf>
    <xf numFmtId="0" fontId="31" fillId="0" borderId="121" xfId="0" applyNumberFormat="1" applyFont="1" applyFill="1" applyBorder="1" applyAlignment="1">
      <alignment horizontal="distributed" vertical="center" wrapText="1"/>
    </xf>
    <xf numFmtId="0" fontId="31" fillId="0" borderId="201" xfId="0" applyNumberFormat="1" applyFont="1" applyFill="1" applyBorder="1" applyAlignment="1">
      <alignment horizontal="distributed" vertical="center" wrapText="1"/>
    </xf>
    <xf numFmtId="0" fontId="31" fillId="0" borderId="202" xfId="0" applyNumberFormat="1" applyFont="1" applyFill="1" applyBorder="1" applyAlignment="1">
      <alignment horizontal="distributed" vertical="center" wrapText="1"/>
    </xf>
    <xf numFmtId="0" fontId="34" fillId="0" borderId="203" xfId="0" applyNumberFormat="1" applyFont="1" applyFill="1" applyBorder="1" applyAlignment="1">
      <alignment horizontal="left" vertical="center" wrapText="1"/>
    </xf>
    <xf numFmtId="0" fontId="50" fillId="0" borderId="204" xfId="0" applyNumberFormat="1" applyFont="1" applyFill="1" applyBorder="1" applyAlignment="1">
      <alignment horizontal="center" vertical="center" wrapText="1"/>
    </xf>
    <xf numFmtId="38" fontId="53" fillId="0" borderId="23" xfId="48" applyFont="1" applyFill="1" applyBorder="1" applyAlignment="1">
      <alignment horizontal="right" vertical="center" wrapText="1"/>
    </xf>
    <xf numFmtId="0" fontId="50" fillId="0" borderId="170" xfId="0" applyNumberFormat="1" applyFont="1" applyFill="1" applyBorder="1" applyAlignment="1">
      <alignment horizontal="center" vertical="center" wrapText="1"/>
    </xf>
    <xf numFmtId="0" fontId="50" fillId="0" borderId="171" xfId="0" applyNumberFormat="1" applyFont="1" applyFill="1" applyBorder="1" applyAlignment="1">
      <alignment horizontal="center" vertical="center" wrapText="1"/>
    </xf>
    <xf numFmtId="0" fontId="50" fillId="0" borderId="205" xfId="0" applyNumberFormat="1" applyFont="1" applyFill="1" applyBorder="1" applyAlignment="1">
      <alignment horizontal="center" vertical="center" wrapText="1"/>
    </xf>
    <xf numFmtId="0" fontId="50" fillId="0" borderId="206" xfId="0" applyNumberFormat="1" applyFont="1" applyFill="1" applyBorder="1" applyAlignment="1">
      <alignment horizontal="center" vertical="center" wrapText="1"/>
    </xf>
    <xf numFmtId="0" fontId="50" fillId="0" borderId="207" xfId="0" applyNumberFormat="1" applyFont="1" applyFill="1" applyBorder="1" applyAlignment="1">
      <alignment horizontal="center" vertical="center" wrapText="1"/>
    </xf>
    <xf numFmtId="0" fontId="28" fillId="0" borderId="171" xfId="0" applyFont="1" applyFill="1" applyBorder="1" applyAlignment="1">
      <alignment horizontal="center" vertical="center" wrapText="1"/>
    </xf>
    <xf numFmtId="0" fontId="28" fillId="0" borderId="205" xfId="0" applyFont="1" applyFill="1" applyBorder="1" applyAlignment="1">
      <alignment horizontal="center" vertical="center" wrapText="1"/>
    </xf>
    <xf numFmtId="0" fontId="28" fillId="0" borderId="172" xfId="0" applyFont="1" applyFill="1" applyBorder="1" applyAlignment="1">
      <alignment horizontal="center" vertical="center" wrapText="1"/>
    </xf>
    <xf numFmtId="38" fontId="53" fillId="0" borderId="23" xfId="48" applyFont="1" applyFill="1" applyBorder="1" applyAlignment="1">
      <alignment horizontal="right" vertical="center" shrinkToFit="1"/>
    </xf>
    <xf numFmtId="38" fontId="66" fillId="0" borderId="23" xfId="48" applyFont="1" applyFill="1" applyBorder="1" applyAlignment="1">
      <alignment horizontal="right" vertical="center"/>
    </xf>
    <xf numFmtId="0" fontId="50" fillId="0" borderId="208" xfId="0" applyNumberFormat="1" applyFont="1" applyFill="1" applyBorder="1" applyAlignment="1">
      <alignment horizontal="center" wrapText="1"/>
    </xf>
    <xf numFmtId="0" fontId="50" fillId="0" borderId="41" xfId="0" applyNumberFormat="1" applyFont="1" applyFill="1" applyBorder="1" applyAlignment="1">
      <alignment horizontal="center" wrapText="1"/>
    </xf>
    <xf numFmtId="0" fontId="50" fillId="0" borderId="117" xfId="0" applyNumberFormat="1" applyFont="1" applyFill="1" applyBorder="1" applyAlignment="1">
      <alignment horizontal="center" wrapText="1"/>
    </xf>
    <xf numFmtId="0" fontId="50" fillId="0" borderId="16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Border="1" applyAlignment="1">
      <alignment horizontal="center" wrapText="1"/>
    </xf>
    <xf numFmtId="0" fontId="50" fillId="0" borderId="17" xfId="0" applyNumberFormat="1" applyFont="1" applyFill="1" applyBorder="1" applyAlignment="1">
      <alignment horizontal="center" wrapText="1"/>
    </xf>
    <xf numFmtId="0" fontId="31" fillId="0" borderId="209" xfId="0" applyNumberFormat="1" applyFont="1" applyFill="1" applyBorder="1" applyAlignment="1">
      <alignment horizontal="left" vertical="center" wrapText="1"/>
    </xf>
    <xf numFmtId="0" fontId="31" fillId="0" borderId="210" xfId="0" applyNumberFormat="1" applyFont="1" applyFill="1" applyBorder="1" applyAlignment="1">
      <alignment horizontal="left" vertical="center" wrapText="1"/>
    </xf>
    <xf numFmtId="0" fontId="31" fillId="0" borderId="211" xfId="0" applyNumberFormat="1" applyFont="1" applyFill="1" applyBorder="1" applyAlignment="1">
      <alignment horizontal="left" vertical="center" wrapText="1"/>
    </xf>
    <xf numFmtId="0" fontId="50" fillId="0" borderId="212" xfId="0" applyNumberFormat="1" applyFont="1" applyFill="1" applyBorder="1" applyAlignment="1">
      <alignment horizontal="left" vertical="center" wrapText="1"/>
    </xf>
    <xf numFmtId="0" fontId="50" fillId="0" borderId="213" xfId="0" applyNumberFormat="1" applyFont="1" applyFill="1" applyBorder="1" applyAlignment="1">
      <alignment horizontal="left" vertical="center" wrapText="1"/>
    </xf>
    <xf numFmtId="0" fontId="50" fillId="0" borderId="214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31" fillId="0" borderId="116" xfId="0" applyNumberFormat="1" applyFont="1" applyFill="1" applyBorder="1" applyAlignment="1">
      <alignment horizontal="left" vertical="center" wrapText="1"/>
    </xf>
    <xf numFmtId="0" fontId="30" fillId="0" borderId="116" xfId="0" applyNumberFormat="1" applyFont="1" applyFill="1" applyBorder="1" applyAlignment="1">
      <alignment horizontal="distributed" vertical="center" wrapText="1"/>
    </xf>
    <xf numFmtId="38" fontId="71" fillId="0" borderId="182" xfId="48" applyFont="1" applyFill="1" applyBorder="1" applyAlignment="1">
      <alignment horizontal="right" vertical="center" shrinkToFit="1"/>
    </xf>
    <xf numFmtId="0" fontId="50" fillId="0" borderId="215" xfId="0" applyNumberFormat="1" applyFont="1" applyFill="1" applyBorder="1" applyAlignment="1">
      <alignment horizontal="center" wrapText="1"/>
    </xf>
    <xf numFmtId="0" fontId="50" fillId="0" borderId="177" xfId="0" applyNumberFormat="1" applyFont="1" applyFill="1" applyBorder="1" applyAlignment="1">
      <alignment horizontal="center" wrapText="1"/>
    </xf>
    <xf numFmtId="0" fontId="50" fillId="0" borderId="178" xfId="0" applyNumberFormat="1" applyFont="1" applyFill="1" applyBorder="1" applyAlignment="1">
      <alignment horizontal="center" wrapText="1"/>
    </xf>
    <xf numFmtId="0" fontId="31" fillId="0" borderId="216" xfId="0" applyNumberFormat="1" applyFont="1" applyFill="1" applyBorder="1" applyAlignment="1">
      <alignment horizontal="center" vertical="center" wrapText="1"/>
    </xf>
    <xf numFmtId="0" fontId="7" fillId="0" borderId="164" xfId="0" applyNumberFormat="1" applyFont="1" applyFill="1" applyBorder="1" applyAlignment="1">
      <alignment horizontal="center" vertical="center" wrapText="1"/>
    </xf>
    <xf numFmtId="0" fontId="7" fillId="0" borderId="165" xfId="0" applyNumberFormat="1" applyFont="1" applyFill="1" applyBorder="1" applyAlignment="1">
      <alignment horizontal="center" vertical="center" wrapText="1"/>
    </xf>
    <xf numFmtId="177" fontId="68" fillId="0" borderId="197" xfId="0" applyNumberFormat="1" applyFont="1" applyFill="1" applyBorder="1" applyAlignment="1">
      <alignment horizontal="right" vertical="center" shrinkToFit="1"/>
    </xf>
    <xf numFmtId="177" fontId="68" fillId="0" borderId="198" xfId="0" applyNumberFormat="1" applyFont="1" applyFill="1" applyBorder="1" applyAlignment="1">
      <alignment horizontal="right" vertical="center" shrinkToFit="1"/>
    </xf>
    <xf numFmtId="177" fontId="68" fillId="0" borderId="199" xfId="0" applyNumberFormat="1" applyFont="1" applyFill="1" applyBorder="1" applyAlignment="1">
      <alignment horizontal="right" vertical="center" shrinkToFit="1"/>
    </xf>
    <xf numFmtId="0" fontId="31" fillId="0" borderId="217" xfId="0" applyNumberFormat="1" applyFont="1" applyFill="1" applyBorder="1" applyAlignment="1">
      <alignment horizontal="left" vertical="center" wrapText="1"/>
    </xf>
    <xf numFmtId="0" fontId="31" fillId="0" borderId="218" xfId="0" applyNumberFormat="1" applyFont="1" applyFill="1" applyBorder="1" applyAlignment="1">
      <alignment horizontal="left" vertical="center" wrapText="1"/>
    </xf>
    <xf numFmtId="0" fontId="31" fillId="0" borderId="219" xfId="0" applyNumberFormat="1" applyFont="1" applyFill="1" applyBorder="1" applyAlignment="1">
      <alignment horizontal="left" vertical="center" wrapText="1"/>
    </xf>
    <xf numFmtId="38" fontId="37" fillId="33" borderId="88" xfId="48" applyFont="1" applyFill="1" applyBorder="1" applyAlignment="1">
      <alignment horizontal="right" vertical="center" shrinkToFit="1"/>
    </xf>
    <xf numFmtId="0" fontId="50" fillId="0" borderId="220" xfId="0" applyNumberFormat="1" applyFont="1" applyFill="1" applyBorder="1" applyAlignment="1">
      <alignment horizontal="left" vertical="center" wrapText="1"/>
    </xf>
    <xf numFmtId="0" fontId="31" fillId="0" borderId="208" xfId="0" applyNumberFormat="1" applyFont="1" applyFill="1" applyBorder="1" applyAlignment="1">
      <alignment horizontal="center" vertical="center" wrapText="1"/>
    </xf>
    <xf numFmtId="0" fontId="28" fillId="0" borderId="207" xfId="0" applyFont="1" applyFill="1" applyBorder="1" applyAlignment="1">
      <alignment horizontal="center" vertical="center" wrapText="1"/>
    </xf>
    <xf numFmtId="0" fontId="28" fillId="0" borderId="221" xfId="0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vertical="center" wrapText="1"/>
    </xf>
    <xf numFmtId="0" fontId="50" fillId="0" borderId="29" xfId="0" applyNumberFormat="1" applyFont="1" applyFill="1" applyBorder="1" applyAlignment="1">
      <alignment horizontal="center" vertical="center" wrapText="1"/>
    </xf>
    <xf numFmtId="0" fontId="50" fillId="0" borderId="30" xfId="0" applyNumberFormat="1" applyFont="1" applyFill="1" applyBorder="1" applyAlignment="1">
      <alignment horizontal="center" vertical="center" wrapText="1"/>
    </xf>
    <xf numFmtId="0" fontId="50" fillId="0" borderId="18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2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0" fillId="0" borderId="176" xfId="0" applyNumberFormat="1" applyFont="1" applyFill="1" applyBorder="1" applyAlignment="1">
      <alignment horizontal="center" wrapText="1"/>
    </xf>
    <xf numFmtId="38" fontId="51" fillId="33" borderId="23" xfId="48" applyFont="1" applyFill="1" applyBorder="1" applyAlignment="1">
      <alignment horizontal="right" vertical="center" wrapText="1"/>
    </xf>
    <xf numFmtId="38" fontId="27" fillId="33" borderId="23" xfId="48" applyFont="1" applyFill="1" applyBorder="1" applyAlignment="1">
      <alignment horizontal="right" vertical="center" wrapText="1"/>
    </xf>
    <xf numFmtId="38" fontId="53" fillId="33" borderId="222" xfId="48" applyFont="1" applyFill="1" applyBorder="1" applyAlignment="1">
      <alignment horizontal="right" vertical="center" wrapText="1"/>
    </xf>
    <xf numFmtId="38" fontId="51" fillId="33" borderId="222" xfId="48" applyFont="1" applyFill="1" applyBorder="1" applyAlignment="1">
      <alignment horizontal="right" vertical="center" wrapText="1"/>
    </xf>
    <xf numFmtId="38" fontId="51" fillId="0" borderId="23" xfId="48" applyFont="1" applyFill="1" applyBorder="1" applyAlignment="1">
      <alignment horizontal="right" vertical="center" wrapText="1"/>
    </xf>
    <xf numFmtId="177" fontId="55" fillId="33" borderId="165" xfId="0" applyNumberFormat="1" applyFont="1" applyFill="1" applyBorder="1" applyAlignment="1">
      <alignment horizontal="right" vertical="center" wrapText="1"/>
    </xf>
    <xf numFmtId="177" fontId="45" fillId="33" borderId="23" xfId="0" applyNumberFormat="1" applyFont="1" applyFill="1" applyBorder="1" applyAlignment="1">
      <alignment horizontal="right" vertical="center" wrapText="1"/>
    </xf>
    <xf numFmtId="177" fontId="45" fillId="33" borderId="96" xfId="0" applyNumberFormat="1" applyFont="1" applyFill="1" applyBorder="1" applyAlignment="1">
      <alignment horizontal="right" vertical="center" wrapText="1"/>
    </xf>
    <xf numFmtId="177" fontId="45" fillId="33" borderId="223" xfId="0" applyNumberFormat="1" applyFont="1" applyFill="1" applyBorder="1" applyAlignment="1">
      <alignment horizontal="right" vertical="center" wrapText="1"/>
    </xf>
    <xf numFmtId="177" fontId="45" fillId="33" borderId="173" xfId="0" applyNumberFormat="1" applyFont="1" applyFill="1" applyBorder="1" applyAlignment="1">
      <alignment horizontal="right" vertical="center" wrapText="1"/>
    </xf>
    <xf numFmtId="177" fontId="55" fillId="33" borderId="174" xfId="0" applyNumberFormat="1" applyFont="1" applyFill="1" applyBorder="1" applyAlignment="1">
      <alignment horizontal="right" vertical="center" wrapText="1"/>
    </xf>
    <xf numFmtId="38" fontId="14" fillId="0" borderId="224" xfId="48" applyFont="1" applyFill="1" applyBorder="1" applyAlignment="1">
      <alignment horizontal="right" vertical="center" wrapText="1"/>
    </xf>
    <xf numFmtId="38" fontId="14" fillId="0" borderId="225" xfId="48" applyFont="1" applyFill="1" applyBorder="1" applyAlignment="1">
      <alignment horizontal="right" vertical="center" wrapText="1"/>
    </xf>
    <xf numFmtId="0" fontId="45" fillId="0" borderId="0" xfId="0" applyFont="1" applyAlignment="1">
      <alignment vertical="top"/>
    </xf>
    <xf numFmtId="0" fontId="45" fillId="0" borderId="0" xfId="0" applyFont="1" applyBorder="1" applyAlignment="1">
      <alignment vertical="top"/>
    </xf>
    <xf numFmtId="38" fontId="22" fillId="0" borderId="224" xfId="48" applyFont="1" applyFill="1" applyBorder="1" applyAlignment="1">
      <alignment horizontal="right" vertical="center" wrapText="1"/>
    </xf>
    <xf numFmtId="38" fontId="21" fillId="0" borderId="224" xfId="48" applyFont="1" applyFill="1" applyBorder="1" applyAlignment="1">
      <alignment horizontal="right" vertical="center" wrapText="1"/>
    </xf>
    <xf numFmtId="0" fontId="51" fillId="0" borderId="75" xfId="0" applyNumberFormat="1" applyFont="1" applyFill="1" applyBorder="1" applyAlignment="1">
      <alignment horizontal="distributed" vertical="center" wrapText="1"/>
    </xf>
    <xf numFmtId="0" fontId="51" fillId="0" borderId="47" xfId="0" applyNumberFormat="1" applyFont="1" applyFill="1" applyBorder="1" applyAlignment="1">
      <alignment horizontal="distributed" vertical="center" wrapText="1"/>
    </xf>
    <xf numFmtId="0" fontId="27" fillId="0" borderId="75" xfId="0" applyFont="1" applyFill="1" applyBorder="1" applyAlignment="1">
      <alignment horizontal="distributed" vertical="center" wrapText="1"/>
    </xf>
    <xf numFmtId="0" fontId="27" fillId="0" borderId="47" xfId="0" applyFont="1" applyFill="1" applyBorder="1" applyAlignment="1">
      <alignment horizontal="distributed" vertical="center" wrapText="1"/>
    </xf>
    <xf numFmtId="0" fontId="27" fillId="0" borderId="116" xfId="0" applyFont="1" applyFill="1" applyBorder="1" applyAlignment="1">
      <alignment horizontal="distributed" vertical="center" wrapText="1"/>
    </xf>
    <xf numFmtId="0" fontId="36" fillId="0" borderId="0" xfId="0" applyFont="1" applyAlignment="1">
      <alignment vertical="top"/>
    </xf>
    <xf numFmtId="0" fontId="36" fillId="0" borderId="0" xfId="0" applyFont="1" applyBorder="1" applyAlignment="1">
      <alignment vertical="top"/>
    </xf>
    <xf numFmtId="0" fontId="51" fillId="0" borderId="85" xfId="0" applyNumberFormat="1" applyFont="1" applyFill="1" applyBorder="1" applyAlignment="1">
      <alignment horizontal="center" vertical="center" wrapText="1"/>
    </xf>
    <xf numFmtId="0" fontId="51" fillId="0" borderId="27" xfId="0" applyNumberFormat="1" applyFont="1" applyFill="1" applyBorder="1" applyAlignment="1">
      <alignment horizontal="center" vertical="center" wrapText="1"/>
    </xf>
    <xf numFmtId="0" fontId="51" fillId="0" borderId="72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0" borderId="26" xfId="0" applyNumberFormat="1" applyFont="1" applyFill="1" applyBorder="1" applyAlignment="1">
      <alignment horizontal="center" vertical="center" wrapText="1"/>
    </xf>
    <xf numFmtId="0" fontId="51" fillId="0" borderId="31" xfId="0" applyNumberFormat="1" applyFont="1" applyFill="1" applyBorder="1" applyAlignment="1">
      <alignment horizontal="center" vertical="center" wrapText="1"/>
    </xf>
    <xf numFmtId="0" fontId="51" fillId="0" borderId="25" xfId="0" applyNumberFormat="1" applyFont="1" applyFill="1" applyBorder="1" applyAlignment="1">
      <alignment horizontal="center" vertical="center" wrapText="1"/>
    </xf>
    <xf numFmtId="0" fontId="51" fillId="0" borderId="32" xfId="0" applyNumberFormat="1" applyFont="1" applyFill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51" fillId="0" borderId="29" xfId="0" applyNumberFormat="1" applyFont="1" applyFill="1" applyBorder="1" applyAlignment="1">
      <alignment horizontal="center" vertical="center" wrapText="1"/>
    </xf>
    <xf numFmtId="0" fontId="51" fillId="0" borderId="30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18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20" xfId="0" applyNumberFormat="1" applyFont="1" applyFill="1" applyBorder="1" applyAlignment="1">
      <alignment horizontal="center" vertical="center" wrapText="1"/>
    </xf>
    <xf numFmtId="0" fontId="51" fillId="0" borderId="226" xfId="0" applyNumberFormat="1" applyFont="1" applyFill="1" applyBorder="1" applyAlignment="1">
      <alignment horizontal="center" vertical="center" wrapText="1"/>
    </xf>
    <xf numFmtId="0" fontId="51" fillId="0" borderId="227" xfId="0" applyNumberFormat="1" applyFont="1" applyFill="1" applyBorder="1" applyAlignment="1">
      <alignment horizontal="center" vertical="center" wrapText="1"/>
    </xf>
    <xf numFmtId="0" fontId="51" fillId="0" borderId="34" xfId="0" applyNumberFormat="1" applyFont="1" applyFill="1" applyBorder="1" applyAlignment="1">
      <alignment horizontal="center" vertical="center" wrapText="1"/>
    </xf>
    <xf numFmtId="0" fontId="51" fillId="0" borderId="228" xfId="0" applyNumberFormat="1" applyFont="1" applyFill="1" applyBorder="1" applyAlignment="1">
      <alignment horizontal="center" vertical="center" wrapText="1"/>
    </xf>
    <xf numFmtId="0" fontId="51" fillId="0" borderId="49" xfId="0" applyNumberFormat="1" applyFont="1" applyFill="1" applyBorder="1" applyAlignment="1">
      <alignment horizontal="center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34" fillId="0" borderId="29" xfId="0" applyNumberFormat="1" applyFont="1" applyFill="1" applyBorder="1" applyAlignment="1">
      <alignment horizontal="left" vertical="center" wrapText="1"/>
    </xf>
    <xf numFmtId="0" fontId="34" fillId="0" borderId="229" xfId="0" applyNumberFormat="1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230" xfId="0" applyNumberFormat="1" applyFont="1" applyFill="1" applyBorder="1" applyAlignment="1">
      <alignment horizontal="left" vertical="center" wrapText="1"/>
    </xf>
    <xf numFmtId="0" fontId="34" fillId="0" borderId="18" xfId="0" applyNumberFormat="1" applyFont="1" applyFill="1" applyBorder="1" applyAlignment="1">
      <alignment horizontal="left" vertical="center" wrapText="1"/>
    </xf>
    <xf numFmtId="0" fontId="34" fillId="0" borderId="19" xfId="0" applyNumberFormat="1" applyFont="1" applyFill="1" applyBorder="1" applyAlignment="1">
      <alignment horizontal="left" vertical="center" wrapText="1"/>
    </xf>
    <xf numFmtId="0" fontId="34" fillId="0" borderId="231" xfId="0" applyNumberFormat="1" applyFont="1" applyFill="1" applyBorder="1" applyAlignment="1">
      <alignment horizontal="left" vertical="center" wrapText="1"/>
    </xf>
    <xf numFmtId="0" fontId="21" fillId="0" borderId="127" xfId="0" applyNumberFormat="1" applyFont="1" applyFill="1" applyBorder="1" applyAlignment="1">
      <alignment horizontal="center" vertical="center"/>
    </xf>
    <xf numFmtId="0" fontId="21" fillId="0" borderId="128" xfId="0" applyNumberFormat="1" applyFont="1" applyFill="1" applyBorder="1" applyAlignment="1">
      <alignment horizontal="center" vertical="center"/>
    </xf>
    <xf numFmtId="0" fontId="21" fillId="0" borderId="232" xfId="0" applyNumberFormat="1" applyFont="1" applyFill="1" applyBorder="1" applyAlignment="1">
      <alignment horizontal="center" vertical="center"/>
    </xf>
    <xf numFmtId="0" fontId="49" fillId="0" borderId="175" xfId="0" applyNumberFormat="1" applyFont="1" applyFill="1" applyBorder="1" applyAlignment="1">
      <alignment horizontal="center" vertical="center" wrapText="1"/>
    </xf>
    <xf numFmtId="0" fontId="57" fillId="0" borderId="28" xfId="0" applyNumberFormat="1" applyFont="1" applyFill="1" applyBorder="1" applyAlignment="1">
      <alignment horizontal="center" vertical="center" wrapText="1"/>
    </xf>
    <xf numFmtId="0" fontId="57" fillId="0" borderId="29" xfId="0" applyNumberFormat="1" applyFont="1" applyFill="1" applyBorder="1" applyAlignment="1">
      <alignment horizontal="center" vertical="center" wrapText="1"/>
    </xf>
    <xf numFmtId="0" fontId="57" fillId="0" borderId="30" xfId="0" applyNumberFormat="1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>
      <alignment horizontal="center" vertical="center" wrapText="1"/>
    </xf>
    <xf numFmtId="0" fontId="57" fillId="0" borderId="19" xfId="0" applyNumberFormat="1" applyFont="1" applyFill="1" applyBorder="1" applyAlignment="1">
      <alignment horizontal="center" vertical="center" wrapText="1"/>
    </xf>
    <xf numFmtId="0" fontId="57" fillId="0" borderId="20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right" vertical="center" wrapText="1"/>
    </xf>
    <xf numFmtId="0" fontId="49" fillId="0" borderId="19" xfId="0" applyNumberFormat="1" applyFont="1" applyFill="1" applyBorder="1" applyAlignment="1">
      <alignment horizontal="right" vertical="center" wrapText="1"/>
    </xf>
    <xf numFmtId="0" fontId="49" fillId="0" borderId="20" xfId="0" applyNumberFormat="1" applyFont="1" applyFill="1" applyBorder="1" applyAlignment="1">
      <alignment horizontal="right" vertical="center" wrapText="1"/>
    </xf>
    <xf numFmtId="0" fontId="49" fillId="0" borderId="28" xfId="0" applyNumberFormat="1" applyFont="1" applyFill="1" applyBorder="1" applyAlignment="1">
      <alignment horizontal="center" vertical="center" wrapText="1"/>
    </xf>
    <xf numFmtId="0" fontId="49" fillId="0" borderId="29" xfId="0" applyNumberFormat="1" applyFont="1" applyFill="1" applyBorder="1" applyAlignment="1">
      <alignment horizontal="center" vertical="center" wrapText="1"/>
    </xf>
    <xf numFmtId="0" fontId="49" fillId="0" borderId="30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0" fontId="49" fillId="0" borderId="178" xfId="0" applyNumberFormat="1" applyFont="1" applyFill="1" applyBorder="1" applyAlignment="1">
      <alignment horizontal="right" vertical="center" wrapText="1"/>
    </xf>
    <xf numFmtId="0" fontId="49" fillId="0" borderId="28" xfId="0" applyNumberFormat="1" applyFont="1" applyFill="1" applyBorder="1" applyAlignment="1">
      <alignment horizontal="center" wrapText="1"/>
    </xf>
    <xf numFmtId="0" fontId="49" fillId="0" borderId="29" xfId="0" applyNumberFormat="1" applyFont="1" applyFill="1" applyBorder="1" applyAlignment="1">
      <alignment horizontal="center" wrapText="1"/>
    </xf>
    <xf numFmtId="0" fontId="49" fillId="0" borderId="176" xfId="0" applyNumberFormat="1" applyFont="1" applyFill="1" applyBorder="1" applyAlignment="1">
      <alignment horizontal="center" wrapText="1"/>
    </xf>
    <xf numFmtId="0" fontId="49" fillId="0" borderId="30" xfId="0" applyNumberFormat="1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right" vertical="center" wrapText="1"/>
    </xf>
    <xf numFmtId="0" fontId="55" fillId="33" borderId="165" xfId="0" applyFont="1" applyFill="1" applyBorder="1" applyAlignment="1">
      <alignment horizontal="right" vertical="center" wrapText="1"/>
    </xf>
    <xf numFmtId="0" fontId="49" fillId="0" borderId="233" xfId="0" applyNumberFormat="1" applyFont="1" applyFill="1" applyBorder="1" applyAlignment="1">
      <alignment horizontal="center" vertical="center" wrapText="1"/>
    </xf>
    <xf numFmtId="0" fontId="49" fillId="0" borderId="185" xfId="0" applyNumberFormat="1" applyFont="1" applyFill="1" applyBorder="1" applyAlignment="1">
      <alignment horizontal="center" vertical="center" wrapText="1"/>
    </xf>
    <xf numFmtId="0" fontId="49" fillId="0" borderId="234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235" xfId="0" applyNumberFormat="1" applyFont="1" applyFill="1" applyBorder="1" applyAlignment="1">
      <alignment horizontal="center" vertical="center" wrapText="1"/>
    </xf>
    <xf numFmtId="0" fontId="54" fillId="0" borderId="164" xfId="0" applyNumberFormat="1" applyFont="1" applyFill="1" applyBorder="1" applyAlignment="1">
      <alignment horizontal="center" vertical="center" wrapText="1"/>
    </xf>
    <xf numFmtId="0" fontId="54" fillId="0" borderId="165" xfId="0" applyNumberFormat="1" applyFont="1" applyFill="1" applyBorder="1" applyAlignment="1">
      <alignment horizontal="center" vertical="center" wrapText="1"/>
    </xf>
    <xf numFmtId="0" fontId="57" fillId="0" borderId="159" xfId="0" applyNumberFormat="1" applyFont="1" applyFill="1" applyBorder="1" applyAlignment="1">
      <alignment horizontal="center" vertical="center" wrapText="1"/>
    </xf>
    <xf numFmtId="0" fontId="57" fillId="0" borderId="23" xfId="0" applyNumberFormat="1" applyFont="1" applyFill="1" applyBorder="1" applyAlignment="1">
      <alignment horizontal="center" vertical="center" wrapText="1"/>
    </xf>
    <xf numFmtId="0" fontId="49" fillId="0" borderId="159" xfId="0" applyNumberFormat="1" applyFont="1" applyFill="1" applyBorder="1" applyAlignment="1">
      <alignment horizontal="center" vertical="center" wrapText="1"/>
    </xf>
    <xf numFmtId="0" fontId="49" fillId="0" borderId="23" xfId="0" applyNumberFormat="1" applyFont="1" applyFill="1" applyBorder="1" applyAlignment="1">
      <alignment horizontal="center" vertical="center" wrapText="1"/>
    </xf>
    <xf numFmtId="6" fontId="51" fillId="0" borderId="28" xfId="57" applyFont="1" applyFill="1" applyBorder="1" applyAlignment="1">
      <alignment horizontal="center" vertical="center" wrapText="1"/>
    </xf>
    <xf numFmtId="6" fontId="51" fillId="0" borderId="29" xfId="57" applyFont="1" applyFill="1" applyBorder="1" applyAlignment="1">
      <alignment horizontal="center" vertical="center" wrapText="1"/>
    </xf>
    <xf numFmtId="6" fontId="51" fillId="0" borderId="30" xfId="57" applyFont="1" applyFill="1" applyBorder="1" applyAlignment="1">
      <alignment horizontal="center" vertical="center" wrapText="1"/>
    </xf>
    <xf numFmtId="6" fontId="51" fillId="0" borderId="16" xfId="57" applyFont="1" applyFill="1" applyBorder="1" applyAlignment="1">
      <alignment horizontal="center" vertical="center" wrapText="1"/>
    </xf>
    <xf numFmtId="6" fontId="51" fillId="0" borderId="0" xfId="57" applyFont="1" applyFill="1" applyBorder="1" applyAlignment="1">
      <alignment horizontal="center" vertical="center" wrapText="1"/>
    </xf>
    <xf numFmtId="6" fontId="51" fillId="0" borderId="17" xfId="57" applyFont="1" applyFill="1" applyBorder="1" applyAlignment="1">
      <alignment horizontal="center" vertical="center" wrapText="1"/>
    </xf>
    <xf numFmtId="6" fontId="51" fillId="0" borderId="18" xfId="57" applyFont="1" applyFill="1" applyBorder="1" applyAlignment="1">
      <alignment horizontal="center" vertical="center" wrapText="1"/>
    </xf>
    <xf numFmtId="6" fontId="51" fillId="0" borderId="19" xfId="57" applyFont="1" applyFill="1" applyBorder="1" applyAlignment="1">
      <alignment horizontal="center" vertical="center" wrapText="1"/>
    </xf>
    <xf numFmtId="6" fontId="51" fillId="0" borderId="20" xfId="57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D7D7D"/>
      <rgbColor rgb="007C7C7C"/>
      <rgbColor rgb="007B7B7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10</xdr:row>
      <xdr:rowOff>114300</xdr:rowOff>
    </xdr:from>
    <xdr:to>
      <xdr:col>15</xdr:col>
      <xdr:colOff>114300</xdr:colOff>
      <xdr:row>11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2590800" y="2514600"/>
          <a:ext cx="9715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295275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858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（２）所得階層別に関する調</a:t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23</xdr:col>
      <xdr:colOff>238125</xdr:colOff>
      <xdr:row>22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953125"/>
          <a:ext cx="5000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（３）業種別及び分割基準別に関する調（外形対象外法人分）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8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（２）所得階層別に関する調</a:t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7</xdr:col>
      <xdr:colOff>238125</xdr:colOff>
      <xdr:row>22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924550"/>
          <a:ext cx="1819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（３）業種別及び分割基準別に関する調（外形対象外法人分）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3</xdr:col>
      <xdr:colOff>66675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12395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0</xdr:colOff>
      <xdr:row>26</xdr:row>
      <xdr:rowOff>171450</xdr:rowOff>
    </xdr:from>
    <xdr:to>
      <xdr:col>20</xdr:col>
      <xdr:colOff>85725</xdr:colOff>
      <xdr:row>26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5819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（４）業種別及び分割基準に関する調（外形対象法人分）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76200</xdr:rowOff>
    </xdr:from>
    <xdr:to>
      <xdr:col>7</xdr:col>
      <xdr:colOff>571500</xdr:colOff>
      <xdr:row>12</xdr:row>
      <xdr:rowOff>19050</xdr:rowOff>
    </xdr:to>
    <xdr:sp>
      <xdr:nvSpPr>
        <xdr:cNvPr id="1" name="Line 4"/>
        <xdr:cNvSpPr>
          <a:spLocks/>
        </xdr:cNvSpPr>
      </xdr:nvSpPr>
      <xdr:spPr>
        <a:xfrm>
          <a:off x="76200" y="1447800"/>
          <a:ext cx="539115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7</xdr:row>
      <xdr:rowOff>38100</xdr:rowOff>
    </xdr:from>
    <xdr:to>
      <xdr:col>7</xdr:col>
      <xdr:colOff>428625</xdr:colOff>
      <xdr:row>8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781300" y="1895475"/>
          <a:ext cx="2543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　　分</a:t>
          </a:r>
        </a:p>
      </xdr:txBody>
    </xdr:sp>
    <xdr:clientData/>
  </xdr:twoCellAnchor>
  <xdr:twoCellAnchor>
    <xdr:from>
      <xdr:col>0</xdr:col>
      <xdr:colOff>209550</xdr:colOff>
      <xdr:row>10</xdr:row>
      <xdr:rowOff>57150</xdr:rowOff>
    </xdr:from>
    <xdr:to>
      <xdr:col>4</xdr:col>
      <xdr:colOff>257175</xdr:colOff>
      <xdr:row>11</xdr:row>
      <xdr:rowOff>66675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9550" y="3209925"/>
          <a:ext cx="3019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</a:t>
          </a: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</a:t>
          </a: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</a:t>
          </a: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4</xdr:col>
      <xdr:colOff>723900</xdr:colOff>
      <xdr:row>31</xdr:row>
      <xdr:rowOff>552450</xdr:rowOff>
    </xdr:to>
    <xdr:sp>
      <xdr:nvSpPr>
        <xdr:cNvPr id="4" name="Line 7"/>
        <xdr:cNvSpPr>
          <a:spLocks/>
        </xdr:cNvSpPr>
      </xdr:nvSpPr>
      <xdr:spPr>
        <a:xfrm>
          <a:off x="0" y="20259675"/>
          <a:ext cx="36957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29</xdr:row>
      <xdr:rowOff>133350</xdr:rowOff>
    </xdr:from>
    <xdr:to>
      <xdr:col>4</xdr:col>
      <xdr:colOff>523875</xdr:colOff>
      <xdr:row>30</xdr:row>
      <xdr:rowOff>152400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790700" y="20393025"/>
          <a:ext cx="1704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所得階層</a:t>
          </a:r>
        </a:p>
      </xdr:txBody>
    </xdr:sp>
    <xdr:clientData/>
  </xdr:twoCellAnchor>
  <xdr:twoCellAnchor>
    <xdr:from>
      <xdr:col>0</xdr:col>
      <xdr:colOff>190500</xdr:colOff>
      <xdr:row>30</xdr:row>
      <xdr:rowOff>495300</xdr:rowOff>
    </xdr:from>
    <xdr:to>
      <xdr:col>2</xdr:col>
      <xdr:colOff>685800</xdr:colOff>
      <xdr:row>31</xdr:row>
      <xdr:rowOff>381000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90500" y="21212175"/>
          <a:ext cx="1981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資本金別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25</xdr:col>
      <xdr:colOff>57150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62050"/>
          <a:ext cx="743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（７）資本金及び所得階層別に関する調（外形対象法人分）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285750</xdr:rowOff>
    </xdr:from>
    <xdr:to>
      <xdr:col>12</xdr:col>
      <xdr:colOff>114300</xdr:colOff>
      <xdr:row>22</xdr:row>
      <xdr:rowOff>285750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1182350"/>
          <a:ext cx="472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（９）非課税事業に関する調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view="pageBreakPreview" zoomScale="70" zoomScaleSheetLayoutView="70" zoomScalePageLayoutView="0" workbookViewId="0" topLeftCell="A1">
      <selection activeCell="J3" sqref="J3"/>
    </sheetView>
  </sheetViews>
  <sheetFormatPr defaultColWidth="2.625" defaultRowHeight="13.5"/>
  <cols>
    <col min="1" max="1" width="3.125" style="0" customWidth="1"/>
    <col min="2" max="2" width="3.875" style="0" customWidth="1"/>
    <col min="3" max="3" width="3.00390625" style="0" customWidth="1"/>
    <col min="4" max="4" width="3.75390625" style="0" customWidth="1"/>
    <col min="5" max="5" width="3.375" style="0" customWidth="1"/>
    <col min="6" max="6" width="3.00390625" style="0" customWidth="1"/>
    <col min="7" max="8" width="2.625" style="0" customWidth="1"/>
    <col min="9" max="9" width="2.875" style="0" customWidth="1"/>
    <col min="10" max="10" width="3.125" style="0" customWidth="1"/>
    <col min="11" max="11" width="2.875" style="0" customWidth="1"/>
    <col min="12" max="26" width="2.625" style="0" customWidth="1"/>
    <col min="27" max="30" width="3.25390625" style="0" customWidth="1"/>
    <col min="31" max="31" width="2.75390625" style="0" customWidth="1"/>
    <col min="32" max="33" width="2.625" style="0" customWidth="1"/>
    <col min="34" max="34" width="1.75390625" style="0" customWidth="1"/>
    <col min="35" max="35" width="2.625" style="0" customWidth="1"/>
    <col min="36" max="36" width="2.875" style="0" customWidth="1"/>
    <col min="37" max="37" width="3.00390625" style="0" customWidth="1"/>
    <col min="38" max="38" width="2.875" style="0" customWidth="1"/>
    <col min="39" max="40" width="2.625" style="0" customWidth="1"/>
    <col min="41" max="41" width="1.75390625" style="0" customWidth="1"/>
    <col min="42" max="42" width="2.625" style="0" customWidth="1"/>
    <col min="43" max="43" width="2.875" style="0" customWidth="1"/>
    <col min="44" max="44" width="3.00390625" style="0" customWidth="1"/>
    <col min="45" max="45" width="2.875" style="0" customWidth="1"/>
  </cols>
  <sheetData>
    <row r="1" spans="1:45" ht="34.5" customHeight="1">
      <c r="A1" s="173" t="s">
        <v>109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</row>
    <row r="2" spans="1:45" ht="11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</row>
    <row r="3" spans="1:45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</row>
    <row r="4" spans="1:45" ht="11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</row>
    <row r="5" spans="1:45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7"/>
      <c r="Z5" s="27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ht="13.5" customHeight="1">
      <c r="A6" s="254" t="s">
        <v>310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14.25" customHeight="1" thickBo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9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ht="25.5" customHeight="1">
      <c r="A8" s="261" t="s">
        <v>216</v>
      </c>
      <c r="B8" s="262"/>
      <c r="C8" s="262"/>
      <c r="D8" s="262"/>
      <c r="E8" s="262"/>
      <c r="F8" s="262"/>
      <c r="G8" s="262"/>
      <c r="H8" s="263"/>
      <c r="I8" s="256" t="s">
        <v>261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</row>
    <row r="9" spans="1:45" ht="20.25" customHeight="1">
      <c r="A9" s="264"/>
      <c r="B9" s="265"/>
      <c r="C9" s="265"/>
      <c r="D9" s="265"/>
      <c r="E9" s="265"/>
      <c r="F9" s="265"/>
      <c r="G9" s="265"/>
      <c r="H9" s="265"/>
      <c r="I9" s="110" t="s">
        <v>115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200" t="s">
        <v>221</v>
      </c>
      <c r="AG9" s="201"/>
      <c r="AH9" s="201"/>
      <c r="AI9" s="201"/>
      <c r="AJ9" s="201"/>
      <c r="AK9" s="201"/>
      <c r="AL9" s="202"/>
      <c r="AM9" s="200" t="s">
        <v>223</v>
      </c>
      <c r="AN9" s="206"/>
      <c r="AO9" s="206"/>
      <c r="AP9" s="206"/>
      <c r="AQ9" s="206"/>
      <c r="AR9" s="206"/>
      <c r="AS9" s="207"/>
    </row>
    <row r="10" spans="1:45" ht="20.25" customHeight="1">
      <c r="A10" s="264"/>
      <c r="B10" s="265"/>
      <c r="C10" s="265"/>
      <c r="D10" s="265"/>
      <c r="E10" s="265"/>
      <c r="F10" s="265"/>
      <c r="G10" s="265"/>
      <c r="H10" s="265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203"/>
      <c r="AG10" s="204"/>
      <c r="AH10" s="204"/>
      <c r="AI10" s="204"/>
      <c r="AJ10" s="204"/>
      <c r="AK10" s="204"/>
      <c r="AL10" s="205"/>
      <c r="AM10" s="208"/>
      <c r="AN10" s="209"/>
      <c r="AO10" s="209"/>
      <c r="AP10" s="209"/>
      <c r="AQ10" s="209"/>
      <c r="AR10" s="209"/>
      <c r="AS10" s="210"/>
    </row>
    <row r="11" spans="1:45" ht="20.25" customHeight="1">
      <c r="A11" s="264"/>
      <c r="B11" s="265"/>
      <c r="C11" s="265"/>
      <c r="D11" s="265"/>
      <c r="E11" s="265"/>
      <c r="F11" s="265"/>
      <c r="G11" s="265"/>
      <c r="H11" s="265"/>
      <c r="I11" s="110" t="s">
        <v>116</v>
      </c>
      <c r="J11" s="110"/>
      <c r="K11" s="110"/>
      <c r="L11" s="110"/>
      <c r="M11" s="110"/>
      <c r="N11" s="259" t="s">
        <v>254</v>
      </c>
      <c r="O11" s="259"/>
      <c r="P11" s="259"/>
      <c r="Q11" s="259"/>
      <c r="R11" s="259"/>
      <c r="S11" s="130" t="s">
        <v>222</v>
      </c>
      <c r="T11" s="130"/>
      <c r="U11" s="130"/>
      <c r="V11" s="130"/>
      <c r="W11" s="130"/>
      <c r="X11" s="130"/>
      <c r="Y11" s="130"/>
      <c r="Z11" s="130"/>
      <c r="AA11" s="246" t="s">
        <v>224</v>
      </c>
      <c r="AB11" s="247"/>
      <c r="AC11" s="247"/>
      <c r="AD11" s="247"/>
      <c r="AE11" s="248"/>
      <c r="AF11" s="130" t="s">
        <v>252</v>
      </c>
      <c r="AG11" s="211"/>
      <c r="AH11" s="211"/>
      <c r="AI11" s="160" t="s">
        <v>253</v>
      </c>
      <c r="AJ11" s="102"/>
      <c r="AK11" s="102"/>
      <c r="AL11" s="161"/>
      <c r="AM11" s="141" t="s">
        <v>252</v>
      </c>
      <c r="AN11" s="141"/>
      <c r="AO11" s="141"/>
      <c r="AP11" s="160" t="s">
        <v>253</v>
      </c>
      <c r="AQ11" s="102"/>
      <c r="AR11" s="102"/>
      <c r="AS11" s="103"/>
    </row>
    <row r="12" spans="1:45" ht="23.25" customHeight="1">
      <c r="A12" s="264"/>
      <c r="B12" s="265"/>
      <c r="C12" s="265"/>
      <c r="D12" s="265"/>
      <c r="E12" s="265"/>
      <c r="F12" s="265"/>
      <c r="G12" s="265"/>
      <c r="H12" s="265"/>
      <c r="I12" s="110"/>
      <c r="J12" s="110"/>
      <c r="K12" s="110"/>
      <c r="L12" s="110"/>
      <c r="M12" s="110"/>
      <c r="N12" s="259"/>
      <c r="O12" s="259"/>
      <c r="P12" s="259"/>
      <c r="Q12" s="259"/>
      <c r="R12" s="259"/>
      <c r="S12" s="258"/>
      <c r="T12" s="258"/>
      <c r="U12" s="258"/>
      <c r="V12" s="258"/>
      <c r="W12" s="258"/>
      <c r="X12" s="130"/>
      <c r="Y12" s="130"/>
      <c r="Z12" s="130"/>
      <c r="AA12" s="249"/>
      <c r="AB12" s="250"/>
      <c r="AC12" s="250"/>
      <c r="AD12" s="250"/>
      <c r="AE12" s="251"/>
      <c r="AF12" s="211"/>
      <c r="AG12" s="211"/>
      <c r="AH12" s="211"/>
      <c r="AI12" s="160"/>
      <c r="AJ12" s="102"/>
      <c r="AK12" s="102"/>
      <c r="AL12" s="161"/>
      <c r="AM12" s="110"/>
      <c r="AN12" s="110"/>
      <c r="AO12" s="110"/>
      <c r="AP12" s="160"/>
      <c r="AQ12" s="102"/>
      <c r="AR12" s="102"/>
      <c r="AS12" s="103"/>
    </row>
    <row r="13" spans="1:45" ht="24" customHeight="1">
      <c r="A13" s="264"/>
      <c r="B13" s="265"/>
      <c r="C13" s="265"/>
      <c r="D13" s="265"/>
      <c r="E13" s="265"/>
      <c r="F13" s="265"/>
      <c r="G13" s="265"/>
      <c r="H13" s="265"/>
      <c r="I13" s="268" t="s">
        <v>72</v>
      </c>
      <c r="J13" s="268"/>
      <c r="K13" s="268"/>
      <c r="L13" s="91" t="s">
        <v>4</v>
      </c>
      <c r="M13" s="91"/>
      <c r="N13" s="259"/>
      <c r="O13" s="259"/>
      <c r="P13" s="259"/>
      <c r="Q13" s="259"/>
      <c r="R13" s="259"/>
      <c r="S13" s="190" t="s">
        <v>117</v>
      </c>
      <c r="T13" s="191"/>
      <c r="U13" s="191"/>
      <c r="V13" s="191"/>
      <c r="W13" s="191"/>
      <c r="X13" s="194" t="s">
        <v>118</v>
      </c>
      <c r="Y13" s="152"/>
      <c r="Z13" s="153"/>
      <c r="AA13" s="155" t="s">
        <v>119</v>
      </c>
      <c r="AB13" s="153"/>
      <c r="AC13" s="98" t="s">
        <v>255</v>
      </c>
      <c r="AD13" s="99"/>
      <c r="AE13" s="100"/>
      <c r="AF13" s="211"/>
      <c r="AG13" s="211"/>
      <c r="AH13" s="211"/>
      <c r="AI13" s="160"/>
      <c r="AJ13" s="102"/>
      <c r="AK13" s="102"/>
      <c r="AL13" s="161"/>
      <c r="AM13" s="110"/>
      <c r="AN13" s="110"/>
      <c r="AO13" s="110"/>
      <c r="AP13" s="160"/>
      <c r="AQ13" s="102"/>
      <c r="AR13" s="102"/>
      <c r="AS13" s="103"/>
    </row>
    <row r="14" spans="1:45" ht="18.75" customHeight="1">
      <c r="A14" s="264"/>
      <c r="B14" s="265"/>
      <c r="C14" s="265"/>
      <c r="D14" s="265"/>
      <c r="E14" s="265"/>
      <c r="F14" s="265"/>
      <c r="G14" s="265"/>
      <c r="H14" s="265"/>
      <c r="I14" s="268"/>
      <c r="J14" s="268"/>
      <c r="K14" s="268"/>
      <c r="L14" s="91"/>
      <c r="M14" s="91"/>
      <c r="N14" s="259"/>
      <c r="O14" s="259"/>
      <c r="P14" s="259"/>
      <c r="Q14" s="259"/>
      <c r="R14" s="259"/>
      <c r="S14" s="192"/>
      <c r="T14" s="192"/>
      <c r="U14" s="192"/>
      <c r="V14" s="192"/>
      <c r="W14" s="192"/>
      <c r="X14" s="154"/>
      <c r="Y14" s="155"/>
      <c r="Z14" s="156"/>
      <c r="AA14" s="154"/>
      <c r="AB14" s="156"/>
      <c r="AC14" s="104" t="s">
        <v>120</v>
      </c>
      <c r="AD14" s="95"/>
      <c r="AE14" s="189"/>
      <c r="AF14" s="211"/>
      <c r="AG14" s="211"/>
      <c r="AH14" s="211"/>
      <c r="AI14" s="104" t="s">
        <v>121</v>
      </c>
      <c r="AJ14" s="95"/>
      <c r="AK14" s="95"/>
      <c r="AL14" s="189"/>
      <c r="AM14" s="110"/>
      <c r="AN14" s="110"/>
      <c r="AO14" s="110"/>
      <c r="AP14" s="104" t="s">
        <v>122</v>
      </c>
      <c r="AQ14" s="95"/>
      <c r="AR14" s="95"/>
      <c r="AS14" s="105"/>
    </row>
    <row r="15" spans="1:45" ht="21.75" customHeight="1">
      <c r="A15" s="266"/>
      <c r="B15" s="267"/>
      <c r="C15" s="267"/>
      <c r="D15" s="267"/>
      <c r="E15" s="267"/>
      <c r="F15" s="267"/>
      <c r="G15" s="267"/>
      <c r="H15" s="267"/>
      <c r="I15" s="269"/>
      <c r="J15" s="269"/>
      <c r="K15" s="269"/>
      <c r="L15" s="230"/>
      <c r="M15" s="230"/>
      <c r="N15" s="260"/>
      <c r="O15" s="260"/>
      <c r="P15" s="260"/>
      <c r="Q15" s="260"/>
      <c r="R15" s="260"/>
      <c r="S15" s="193" t="s">
        <v>70</v>
      </c>
      <c r="T15" s="193"/>
      <c r="U15" s="193"/>
      <c r="V15" s="193"/>
      <c r="W15" s="193"/>
      <c r="X15" s="195" t="s">
        <v>70</v>
      </c>
      <c r="Y15" s="196"/>
      <c r="Z15" s="197"/>
      <c r="AA15" s="198"/>
      <c r="AB15" s="199"/>
      <c r="AC15" s="195" t="s">
        <v>70</v>
      </c>
      <c r="AD15" s="196"/>
      <c r="AE15" s="197"/>
      <c r="AF15" s="211"/>
      <c r="AG15" s="211"/>
      <c r="AH15" s="211"/>
      <c r="AI15" s="195" t="s">
        <v>70</v>
      </c>
      <c r="AJ15" s="196"/>
      <c r="AK15" s="196"/>
      <c r="AL15" s="197"/>
      <c r="AM15" s="140"/>
      <c r="AN15" s="140"/>
      <c r="AO15" s="140"/>
      <c r="AP15" s="195" t="s">
        <v>70</v>
      </c>
      <c r="AQ15" s="196"/>
      <c r="AR15" s="196"/>
      <c r="AS15" s="212"/>
    </row>
    <row r="16" spans="1:45" ht="39" customHeight="1">
      <c r="A16" s="227" t="s">
        <v>71</v>
      </c>
      <c r="B16" s="159" t="s">
        <v>225</v>
      </c>
      <c r="C16" s="159" t="s">
        <v>5</v>
      </c>
      <c r="D16" s="136" t="s">
        <v>6</v>
      </c>
      <c r="E16" s="137"/>
      <c r="F16" s="137"/>
      <c r="G16" s="137"/>
      <c r="H16" s="137"/>
      <c r="I16" s="215">
        <v>986</v>
      </c>
      <c r="J16" s="215"/>
      <c r="K16" s="215"/>
      <c r="L16" s="215">
        <v>0</v>
      </c>
      <c r="M16" s="215"/>
      <c r="N16" s="175">
        <v>15316385</v>
      </c>
      <c r="O16" s="175"/>
      <c r="P16" s="175"/>
      <c r="Q16" s="175"/>
      <c r="R16" s="175"/>
      <c r="S16" s="175">
        <v>791225</v>
      </c>
      <c r="T16" s="175"/>
      <c r="U16" s="175"/>
      <c r="V16" s="175"/>
      <c r="W16" s="175"/>
      <c r="X16" s="175">
        <v>0</v>
      </c>
      <c r="Y16" s="175"/>
      <c r="Z16" s="175"/>
      <c r="AA16" s="175">
        <v>0</v>
      </c>
      <c r="AB16" s="175"/>
      <c r="AC16" s="175">
        <v>0</v>
      </c>
      <c r="AD16" s="175"/>
      <c r="AE16" s="175"/>
      <c r="AF16" s="175">
        <v>194</v>
      </c>
      <c r="AG16" s="175"/>
      <c r="AH16" s="175"/>
      <c r="AI16" s="175">
        <v>243157</v>
      </c>
      <c r="AJ16" s="175"/>
      <c r="AK16" s="175"/>
      <c r="AL16" s="175"/>
      <c r="AM16" s="175">
        <v>196</v>
      </c>
      <c r="AN16" s="175"/>
      <c r="AO16" s="175"/>
      <c r="AP16" s="175">
        <v>237968</v>
      </c>
      <c r="AQ16" s="175"/>
      <c r="AR16" s="175"/>
      <c r="AS16" s="175"/>
    </row>
    <row r="17" spans="1:45" ht="39" customHeight="1">
      <c r="A17" s="228"/>
      <c r="B17" s="231"/>
      <c r="C17" s="236"/>
      <c r="D17" s="136" t="s">
        <v>7</v>
      </c>
      <c r="E17" s="137"/>
      <c r="F17" s="137"/>
      <c r="G17" s="137"/>
      <c r="H17" s="137"/>
      <c r="I17" s="215">
        <v>2138</v>
      </c>
      <c r="J17" s="215"/>
      <c r="K17" s="215"/>
      <c r="L17" s="215">
        <v>0</v>
      </c>
      <c r="M17" s="215"/>
      <c r="N17" s="175">
        <v>20513646</v>
      </c>
      <c r="O17" s="175"/>
      <c r="P17" s="175"/>
      <c r="Q17" s="175"/>
      <c r="R17" s="175"/>
      <c r="S17" s="187">
        <v>1070733</v>
      </c>
      <c r="T17" s="187"/>
      <c r="U17" s="187"/>
      <c r="V17" s="187"/>
      <c r="W17" s="187"/>
      <c r="X17" s="187">
        <v>0</v>
      </c>
      <c r="Y17" s="187"/>
      <c r="Z17" s="187"/>
      <c r="AA17" s="187">
        <v>3</v>
      </c>
      <c r="AB17" s="187"/>
      <c r="AC17" s="187">
        <v>-115</v>
      </c>
      <c r="AD17" s="187"/>
      <c r="AE17" s="187"/>
      <c r="AF17" s="187">
        <v>603</v>
      </c>
      <c r="AG17" s="187"/>
      <c r="AH17" s="187"/>
      <c r="AI17" s="187">
        <v>250182</v>
      </c>
      <c r="AJ17" s="187"/>
      <c r="AK17" s="187"/>
      <c r="AL17" s="187"/>
      <c r="AM17" s="187">
        <v>628</v>
      </c>
      <c r="AN17" s="187"/>
      <c r="AO17" s="187"/>
      <c r="AP17" s="187">
        <v>284190</v>
      </c>
      <c r="AQ17" s="187"/>
      <c r="AR17" s="187"/>
      <c r="AS17" s="187"/>
    </row>
    <row r="18" spans="1:45" ht="39" customHeight="1">
      <c r="A18" s="228"/>
      <c r="B18" s="231"/>
      <c r="C18" s="237" t="s">
        <v>123</v>
      </c>
      <c r="D18" s="143"/>
      <c r="E18" s="143"/>
      <c r="F18" s="143"/>
      <c r="G18" s="143"/>
      <c r="H18" s="143"/>
      <c r="I18" s="214">
        <v>14917</v>
      </c>
      <c r="J18" s="214"/>
      <c r="K18" s="214"/>
      <c r="L18" s="215">
        <v>34</v>
      </c>
      <c r="M18" s="215"/>
      <c r="N18" s="188">
        <v>35611755</v>
      </c>
      <c r="O18" s="188"/>
      <c r="P18" s="188"/>
      <c r="Q18" s="188"/>
      <c r="R18" s="188"/>
      <c r="S18" s="188">
        <v>1634146</v>
      </c>
      <c r="T18" s="188"/>
      <c r="U18" s="188"/>
      <c r="V18" s="188"/>
      <c r="W18" s="188"/>
      <c r="X18" s="188">
        <v>2965</v>
      </c>
      <c r="Y18" s="188"/>
      <c r="Z18" s="188"/>
      <c r="AA18" s="188">
        <v>7</v>
      </c>
      <c r="AB18" s="188"/>
      <c r="AC18" s="188">
        <v>927</v>
      </c>
      <c r="AD18" s="188"/>
      <c r="AE18" s="188"/>
      <c r="AF18" s="188">
        <v>1235</v>
      </c>
      <c r="AG18" s="188"/>
      <c r="AH18" s="188"/>
      <c r="AI18" s="188">
        <v>452427</v>
      </c>
      <c r="AJ18" s="188"/>
      <c r="AK18" s="188"/>
      <c r="AL18" s="188"/>
      <c r="AM18" s="188">
        <v>1240</v>
      </c>
      <c r="AN18" s="188"/>
      <c r="AO18" s="188"/>
      <c r="AP18" s="188">
        <v>449404</v>
      </c>
      <c r="AQ18" s="188"/>
      <c r="AR18" s="188"/>
      <c r="AS18" s="188"/>
    </row>
    <row r="19" spans="1:45" ht="39" customHeight="1">
      <c r="A19" s="228"/>
      <c r="B19" s="232"/>
      <c r="C19" s="233" t="s">
        <v>248</v>
      </c>
      <c r="D19" s="234"/>
      <c r="E19" s="234"/>
      <c r="F19" s="234"/>
      <c r="G19" s="234"/>
      <c r="H19" s="235"/>
      <c r="I19" s="213">
        <f>SUM(I18+I17+I16)</f>
        <v>18041</v>
      </c>
      <c r="J19" s="213"/>
      <c r="K19" s="213"/>
      <c r="L19" s="213">
        <f>SUM(L16:M18)</f>
        <v>34</v>
      </c>
      <c r="M19" s="213"/>
      <c r="N19" s="186">
        <f>SUM(N16:R18)</f>
        <v>71441786</v>
      </c>
      <c r="O19" s="186"/>
      <c r="P19" s="186"/>
      <c r="Q19" s="186"/>
      <c r="R19" s="186"/>
      <c r="S19" s="186">
        <f>SUM(S16:W18)</f>
        <v>3496104</v>
      </c>
      <c r="T19" s="186"/>
      <c r="U19" s="186"/>
      <c r="V19" s="186"/>
      <c r="W19" s="186"/>
      <c r="X19" s="186">
        <f>SUM(X16:Z18)</f>
        <v>2965</v>
      </c>
      <c r="Y19" s="186"/>
      <c r="Z19" s="186"/>
      <c r="AA19" s="186">
        <f>SUM(AA16:AB18)</f>
        <v>10</v>
      </c>
      <c r="AB19" s="186"/>
      <c r="AC19" s="186">
        <f>SUM(AC16:AE18)</f>
        <v>812</v>
      </c>
      <c r="AD19" s="186"/>
      <c r="AE19" s="186"/>
      <c r="AF19" s="186">
        <f>SUM(AF16:AH18)</f>
        <v>2032</v>
      </c>
      <c r="AG19" s="186"/>
      <c r="AH19" s="186"/>
      <c r="AI19" s="186">
        <f>SUM(AI16:AL18)</f>
        <v>945766</v>
      </c>
      <c r="AJ19" s="186"/>
      <c r="AK19" s="186"/>
      <c r="AL19" s="186"/>
      <c r="AM19" s="186">
        <f>SUM(AM16:AO18)</f>
        <v>2064</v>
      </c>
      <c r="AN19" s="186"/>
      <c r="AO19" s="186"/>
      <c r="AP19" s="186">
        <f>SUM(AP16:AS18)</f>
        <v>971562</v>
      </c>
      <c r="AQ19" s="186"/>
      <c r="AR19" s="186"/>
      <c r="AS19" s="186"/>
    </row>
    <row r="20" spans="1:45" ht="39" customHeight="1">
      <c r="A20" s="228"/>
      <c r="B20" s="218" t="s">
        <v>124</v>
      </c>
      <c r="C20" s="219"/>
      <c r="D20" s="219"/>
      <c r="E20" s="219"/>
      <c r="F20" s="219"/>
      <c r="G20" s="102" t="s">
        <v>125</v>
      </c>
      <c r="H20" s="102"/>
      <c r="I20" s="215">
        <v>875</v>
      </c>
      <c r="J20" s="215"/>
      <c r="K20" s="215"/>
      <c r="L20" s="214">
        <v>1</v>
      </c>
      <c r="M20" s="214"/>
      <c r="N20" s="175">
        <v>7471483</v>
      </c>
      <c r="O20" s="175"/>
      <c r="P20" s="175"/>
      <c r="Q20" s="175"/>
      <c r="R20" s="175"/>
      <c r="S20" s="175">
        <v>263818</v>
      </c>
      <c r="T20" s="175"/>
      <c r="U20" s="175"/>
      <c r="V20" s="175"/>
      <c r="W20" s="175"/>
      <c r="X20" s="175">
        <v>1</v>
      </c>
      <c r="Y20" s="175"/>
      <c r="Z20" s="175"/>
      <c r="AA20" s="187">
        <v>0</v>
      </c>
      <c r="AB20" s="187"/>
      <c r="AC20" s="175">
        <v>0</v>
      </c>
      <c r="AD20" s="175"/>
      <c r="AE20" s="175"/>
      <c r="AF20" s="175">
        <v>143</v>
      </c>
      <c r="AG20" s="175"/>
      <c r="AH20" s="175"/>
      <c r="AI20" s="188">
        <v>26</v>
      </c>
      <c r="AJ20" s="188"/>
      <c r="AK20" s="188"/>
      <c r="AL20" s="188"/>
      <c r="AM20" s="175">
        <v>150</v>
      </c>
      <c r="AN20" s="175"/>
      <c r="AO20" s="175"/>
      <c r="AP20" s="187">
        <v>0</v>
      </c>
      <c r="AQ20" s="187"/>
      <c r="AR20" s="187"/>
      <c r="AS20" s="187"/>
    </row>
    <row r="21" spans="1:45" ht="39" customHeight="1">
      <c r="A21" s="229"/>
      <c r="B21" s="225" t="s">
        <v>73</v>
      </c>
      <c r="C21" s="226"/>
      <c r="D21" s="226"/>
      <c r="E21" s="226"/>
      <c r="F21" s="226"/>
      <c r="G21" s="148" t="s">
        <v>126</v>
      </c>
      <c r="H21" s="148"/>
      <c r="I21" s="214">
        <v>629</v>
      </c>
      <c r="J21" s="214"/>
      <c r="K21" s="214"/>
      <c r="L21" s="214">
        <v>4</v>
      </c>
      <c r="M21" s="214"/>
      <c r="N21" s="187">
        <v>1119208</v>
      </c>
      <c r="O21" s="187"/>
      <c r="P21" s="187"/>
      <c r="Q21" s="187"/>
      <c r="R21" s="187"/>
      <c r="S21" s="187">
        <v>49347</v>
      </c>
      <c r="T21" s="187"/>
      <c r="U21" s="187"/>
      <c r="V21" s="187"/>
      <c r="W21" s="187"/>
      <c r="X21" s="187">
        <v>76</v>
      </c>
      <c r="Y21" s="187"/>
      <c r="Z21" s="187"/>
      <c r="AA21" s="187">
        <v>0</v>
      </c>
      <c r="AB21" s="187"/>
      <c r="AC21" s="187">
        <v>0</v>
      </c>
      <c r="AD21" s="187"/>
      <c r="AE21" s="187"/>
      <c r="AF21" s="187">
        <v>0</v>
      </c>
      <c r="AG21" s="187"/>
      <c r="AH21" s="187"/>
      <c r="AI21" s="187">
        <v>0</v>
      </c>
      <c r="AJ21" s="187"/>
      <c r="AK21" s="187"/>
      <c r="AL21" s="187"/>
      <c r="AM21" s="187">
        <v>3</v>
      </c>
      <c r="AN21" s="187"/>
      <c r="AO21" s="187"/>
      <c r="AP21" s="187">
        <v>427</v>
      </c>
      <c r="AQ21" s="187"/>
      <c r="AR21" s="187"/>
      <c r="AS21" s="187"/>
    </row>
    <row r="22" spans="1:45" ht="39" customHeight="1">
      <c r="A22" s="228"/>
      <c r="B22" s="223" t="s">
        <v>74</v>
      </c>
      <c r="C22" s="224"/>
      <c r="D22" s="224"/>
      <c r="E22" s="224"/>
      <c r="F22" s="224"/>
      <c r="G22" s="102" t="s">
        <v>127</v>
      </c>
      <c r="H22" s="102"/>
      <c r="I22" s="214">
        <v>80</v>
      </c>
      <c r="J22" s="214"/>
      <c r="K22" s="214"/>
      <c r="L22" s="214">
        <v>0</v>
      </c>
      <c r="M22" s="214"/>
      <c r="N22" s="187">
        <v>50353</v>
      </c>
      <c r="O22" s="187"/>
      <c r="P22" s="187"/>
      <c r="Q22" s="187"/>
      <c r="R22" s="187"/>
      <c r="S22" s="187">
        <v>1448</v>
      </c>
      <c r="T22" s="187"/>
      <c r="U22" s="187"/>
      <c r="V22" s="187"/>
      <c r="W22" s="187"/>
      <c r="X22" s="187">
        <v>0</v>
      </c>
      <c r="Y22" s="187"/>
      <c r="Z22" s="187"/>
      <c r="AA22" s="187">
        <v>0</v>
      </c>
      <c r="AB22" s="187"/>
      <c r="AC22" s="175">
        <v>0</v>
      </c>
      <c r="AD22" s="175"/>
      <c r="AE22" s="175"/>
      <c r="AF22" s="175">
        <v>0</v>
      </c>
      <c r="AG22" s="175"/>
      <c r="AH22" s="175"/>
      <c r="AI22" s="175">
        <v>0</v>
      </c>
      <c r="AJ22" s="175"/>
      <c r="AK22" s="175"/>
      <c r="AL22" s="175"/>
      <c r="AM22" s="175">
        <v>0</v>
      </c>
      <c r="AN22" s="175"/>
      <c r="AO22" s="175"/>
      <c r="AP22" s="175">
        <v>0</v>
      </c>
      <c r="AQ22" s="175"/>
      <c r="AR22" s="175"/>
      <c r="AS22" s="175"/>
    </row>
    <row r="23" spans="1:45" ht="39" customHeight="1">
      <c r="A23" s="229"/>
      <c r="B23" s="220" t="s">
        <v>75</v>
      </c>
      <c r="C23" s="221"/>
      <c r="D23" s="221"/>
      <c r="E23" s="221"/>
      <c r="F23" s="221"/>
      <c r="G23" s="148" t="s">
        <v>128</v>
      </c>
      <c r="H23" s="148"/>
      <c r="I23" s="215">
        <v>30</v>
      </c>
      <c r="J23" s="215"/>
      <c r="K23" s="215"/>
      <c r="L23" s="215">
        <v>0</v>
      </c>
      <c r="M23" s="215"/>
      <c r="N23" s="175">
        <v>94516</v>
      </c>
      <c r="O23" s="175"/>
      <c r="P23" s="175"/>
      <c r="Q23" s="175"/>
      <c r="R23" s="175"/>
      <c r="S23" s="175">
        <v>6777</v>
      </c>
      <c r="T23" s="175"/>
      <c r="U23" s="175"/>
      <c r="V23" s="175"/>
      <c r="W23" s="175"/>
      <c r="X23" s="175">
        <v>0</v>
      </c>
      <c r="Y23" s="175"/>
      <c r="Z23" s="175"/>
      <c r="AA23" s="175">
        <v>0</v>
      </c>
      <c r="AB23" s="175"/>
      <c r="AC23" s="175">
        <v>0</v>
      </c>
      <c r="AD23" s="175"/>
      <c r="AE23" s="175"/>
      <c r="AF23" s="175">
        <v>0</v>
      </c>
      <c r="AG23" s="175"/>
      <c r="AH23" s="175"/>
      <c r="AI23" s="175">
        <v>0</v>
      </c>
      <c r="AJ23" s="175"/>
      <c r="AK23" s="175"/>
      <c r="AL23" s="175"/>
      <c r="AM23" s="175">
        <v>36</v>
      </c>
      <c r="AN23" s="175"/>
      <c r="AO23" s="175"/>
      <c r="AP23" s="175">
        <v>698</v>
      </c>
      <c r="AQ23" s="175"/>
      <c r="AR23" s="175"/>
      <c r="AS23" s="175"/>
    </row>
    <row r="24" spans="1:45" ht="39" customHeight="1">
      <c r="A24" s="228"/>
      <c r="B24" s="222" t="s">
        <v>129</v>
      </c>
      <c r="C24" s="219"/>
      <c r="D24" s="219"/>
      <c r="E24" s="219"/>
      <c r="F24" s="219"/>
      <c r="G24" s="102" t="s">
        <v>130</v>
      </c>
      <c r="H24" s="102"/>
      <c r="I24" s="215">
        <v>0</v>
      </c>
      <c r="J24" s="215"/>
      <c r="K24" s="215"/>
      <c r="L24" s="215">
        <v>0</v>
      </c>
      <c r="M24" s="215"/>
      <c r="N24" s="175">
        <v>0</v>
      </c>
      <c r="O24" s="175"/>
      <c r="P24" s="175"/>
      <c r="Q24" s="175"/>
      <c r="R24" s="175"/>
      <c r="S24" s="175">
        <v>0</v>
      </c>
      <c r="T24" s="175"/>
      <c r="U24" s="175"/>
      <c r="V24" s="175"/>
      <c r="W24" s="175"/>
      <c r="X24" s="175">
        <v>0</v>
      </c>
      <c r="Y24" s="175"/>
      <c r="Z24" s="175"/>
      <c r="AA24" s="175">
        <v>0</v>
      </c>
      <c r="AB24" s="175"/>
      <c r="AC24" s="175">
        <v>0</v>
      </c>
      <c r="AD24" s="175"/>
      <c r="AE24" s="175"/>
      <c r="AF24" s="175">
        <v>0</v>
      </c>
      <c r="AG24" s="175"/>
      <c r="AH24" s="175"/>
      <c r="AI24" s="175">
        <v>0</v>
      </c>
      <c r="AJ24" s="175"/>
      <c r="AK24" s="175"/>
      <c r="AL24" s="175"/>
      <c r="AM24" s="175">
        <v>0</v>
      </c>
      <c r="AN24" s="175"/>
      <c r="AO24" s="175"/>
      <c r="AP24" s="175">
        <v>0</v>
      </c>
      <c r="AQ24" s="175"/>
      <c r="AR24" s="175"/>
      <c r="AS24" s="175"/>
    </row>
    <row r="25" spans="1:45" ht="39" customHeight="1">
      <c r="A25" s="229"/>
      <c r="B25" s="220" t="s">
        <v>131</v>
      </c>
      <c r="C25" s="221"/>
      <c r="D25" s="221"/>
      <c r="E25" s="221"/>
      <c r="F25" s="221"/>
      <c r="G25" s="148" t="s">
        <v>132</v>
      </c>
      <c r="H25" s="148"/>
      <c r="I25" s="215">
        <v>0</v>
      </c>
      <c r="J25" s="215"/>
      <c r="K25" s="215"/>
      <c r="L25" s="215">
        <v>0</v>
      </c>
      <c r="M25" s="215"/>
      <c r="N25" s="175">
        <v>0</v>
      </c>
      <c r="O25" s="175"/>
      <c r="P25" s="175"/>
      <c r="Q25" s="175"/>
      <c r="R25" s="175"/>
      <c r="S25" s="175">
        <v>0</v>
      </c>
      <c r="T25" s="175"/>
      <c r="U25" s="175"/>
      <c r="V25" s="175"/>
      <c r="W25" s="175"/>
      <c r="X25" s="175">
        <v>0</v>
      </c>
      <c r="Y25" s="175"/>
      <c r="Z25" s="175"/>
      <c r="AA25" s="175">
        <v>0</v>
      </c>
      <c r="AB25" s="175"/>
      <c r="AC25" s="175">
        <v>0</v>
      </c>
      <c r="AD25" s="175"/>
      <c r="AE25" s="175"/>
      <c r="AF25" s="175">
        <v>0</v>
      </c>
      <c r="AG25" s="175"/>
      <c r="AH25" s="175"/>
      <c r="AI25" s="175">
        <v>0</v>
      </c>
      <c r="AJ25" s="175"/>
      <c r="AK25" s="175"/>
      <c r="AL25" s="175"/>
      <c r="AM25" s="175">
        <v>0</v>
      </c>
      <c r="AN25" s="175"/>
      <c r="AO25" s="175"/>
      <c r="AP25" s="175">
        <v>0</v>
      </c>
      <c r="AQ25" s="175"/>
      <c r="AR25" s="175"/>
      <c r="AS25" s="175"/>
    </row>
    <row r="26" spans="1:45" s="73" customFormat="1" ht="39" customHeight="1">
      <c r="A26" s="229"/>
      <c r="B26" s="273" t="s">
        <v>371</v>
      </c>
      <c r="C26" s="274"/>
      <c r="D26" s="274"/>
      <c r="E26" s="274"/>
      <c r="F26" s="274"/>
      <c r="G26" s="275" t="s">
        <v>364</v>
      </c>
      <c r="H26" s="275"/>
      <c r="I26" s="213">
        <f>SUM(I19:K25)</f>
        <v>19655</v>
      </c>
      <c r="J26" s="213"/>
      <c r="K26" s="213"/>
      <c r="L26" s="213">
        <f>SUM(L19:M25)</f>
        <v>39</v>
      </c>
      <c r="M26" s="213"/>
      <c r="N26" s="186">
        <f>SUM(N19:R25)</f>
        <v>80177346</v>
      </c>
      <c r="O26" s="186"/>
      <c r="P26" s="186"/>
      <c r="Q26" s="186"/>
      <c r="R26" s="186"/>
      <c r="S26" s="186">
        <f>SUM(S19:W25)</f>
        <v>3817494</v>
      </c>
      <c r="T26" s="186"/>
      <c r="U26" s="186"/>
      <c r="V26" s="186"/>
      <c r="W26" s="186"/>
      <c r="X26" s="186">
        <f>SUM(X19:Z25)</f>
        <v>3042</v>
      </c>
      <c r="Y26" s="186"/>
      <c r="Z26" s="186"/>
      <c r="AA26" s="186">
        <f>SUM(AA19:AB25)</f>
        <v>10</v>
      </c>
      <c r="AB26" s="186"/>
      <c r="AC26" s="186">
        <f>SUM(AC19:AE25)</f>
        <v>812</v>
      </c>
      <c r="AD26" s="186"/>
      <c r="AE26" s="186"/>
      <c r="AF26" s="186">
        <f>SUM(AF19:AH25)</f>
        <v>2175</v>
      </c>
      <c r="AG26" s="186"/>
      <c r="AH26" s="186"/>
      <c r="AI26" s="186">
        <f>SUM(AI19:AL25)</f>
        <v>945792</v>
      </c>
      <c r="AJ26" s="186"/>
      <c r="AK26" s="186"/>
      <c r="AL26" s="186"/>
      <c r="AM26" s="186">
        <f>SUM(AM19:AO25)</f>
        <v>2253</v>
      </c>
      <c r="AN26" s="186"/>
      <c r="AO26" s="186"/>
      <c r="AP26" s="186">
        <f>SUM(AP19:AS25)</f>
        <v>972687</v>
      </c>
      <c r="AQ26" s="186"/>
      <c r="AR26" s="186"/>
      <c r="AS26" s="186"/>
    </row>
    <row r="27" spans="1:45" s="73" customFormat="1" ht="39" customHeight="1">
      <c r="A27" s="253" t="s">
        <v>133</v>
      </c>
      <c r="B27" s="221"/>
      <c r="C27" s="221"/>
      <c r="D27" s="221"/>
      <c r="E27" s="221"/>
      <c r="F27" s="221"/>
      <c r="G27" s="148" t="s">
        <v>134</v>
      </c>
      <c r="H27" s="148"/>
      <c r="I27" s="215">
        <v>38</v>
      </c>
      <c r="J27" s="215"/>
      <c r="K27" s="215"/>
      <c r="L27" s="215">
        <v>0</v>
      </c>
      <c r="M27" s="215"/>
      <c r="N27" s="175">
        <v>158622930</v>
      </c>
      <c r="O27" s="175"/>
      <c r="P27" s="175"/>
      <c r="Q27" s="175"/>
      <c r="R27" s="175"/>
      <c r="S27" s="175">
        <v>1111806</v>
      </c>
      <c r="T27" s="175"/>
      <c r="U27" s="175"/>
      <c r="V27" s="175"/>
      <c r="W27" s="175"/>
      <c r="X27" s="175">
        <v>0</v>
      </c>
      <c r="Y27" s="175"/>
      <c r="Z27" s="175"/>
      <c r="AA27" s="175">
        <v>0</v>
      </c>
      <c r="AB27" s="175"/>
      <c r="AC27" s="175">
        <v>0</v>
      </c>
      <c r="AD27" s="175"/>
      <c r="AE27" s="175"/>
      <c r="AF27" s="175">
        <v>29</v>
      </c>
      <c r="AG27" s="175"/>
      <c r="AH27" s="175"/>
      <c r="AI27" s="175">
        <v>524655</v>
      </c>
      <c r="AJ27" s="175"/>
      <c r="AK27" s="175"/>
      <c r="AL27" s="175"/>
      <c r="AM27" s="175">
        <v>30</v>
      </c>
      <c r="AN27" s="175"/>
      <c r="AO27" s="175"/>
      <c r="AP27" s="175">
        <v>549114</v>
      </c>
      <c r="AQ27" s="175"/>
      <c r="AR27" s="175"/>
      <c r="AS27" s="175"/>
    </row>
    <row r="28" spans="1:45" s="73" customFormat="1" ht="39" customHeight="1">
      <c r="A28" s="243" t="s">
        <v>250</v>
      </c>
      <c r="B28" s="244"/>
      <c r="C28" s="244"/>
      <c r="D28" s="244"/>
      <c r="E28" s="244"/>
      <c r="F28" s="244"/>
      <c r="G28" s="148" t="s">
        <v>249</v>
      </c>
      <c r="H28" s="148"/>
      <c r="I28" s="215">
        <v>0</v>
      </c>
      <c r="J28" s="215"/>
      <c r="K28" s="215"/>
      <c r="L28" s="215">
        <v>0</v>
      </c>
      <c r="M28" s="215"/>
      <c r="N28" s="175">
        <v>0</v>
      </c>
      <c r="O28" s="175"/>
      <c r="P28" s="175"/>
      <c r="Q28" s="175"/>
      <c r="R28" s="175"/>
      <c r="S28" s="175">
        <v>0</v>
      </c>
      <c r="T28" s="175"/>
      <c r="U28" s="175"/>
      <c r="V28" s="175"/>
      <c r="W28" s="175"/>
      <c r="X28" s="175">
        <v>0</v>
      </c>
      <c r="Y28" s="175"/>
      <c r="Z28" s="175"/>
      <c r="AA28" s="175">
        <v>0</v>
      </c>
      <c r="AB28" s="175"/>
      <c r="AC28" s="175">
        <v>0</v>
      </c>
      <c r="AD28" s="175"/>
      <c r="AE28" s="175"/>
      <c r="AF28" s="175">
        <v>0</v>
      </c>
      <c r="AG28" s="175"/>
      <c r="AH28" s="175"/>
      <c r="AI28" s="175">
        <v>0</v>
      </c>
      <c r="AJ28" s="175"/>
      <c r="AK28" s="175"/>
      <c r="AL28" s="175"/>
      <c r="AM28" s="175">
        <v>0</v>
      </c>
      <c r="AN28" s="175"/>
      <c r="AO28" s="175"/>
      <c r="AP28" s="175">
        <v>0</v>
      </c>
      <c r="AQ28" s="175"/>
      <c r="AR28" s="175"/>
      <c r="AS28" s="175"/>
    </row>
    <row r="29" spans="1:45" s="73" customFormat="1" ht="39" customHeight="1">
      <c r="A29" s="253" t="s">
        <v>135</v>
      </c>
      <c r="B29" s="221"/>
      <c r="C29" s="221"/>
      <c r="D29" s="221"/>
      <c r="E29" s="221"/>
      <c r="F29" s="221"/>
      <c r="G29" s="148" t="s">
        <v>136</v>
      </c>
      <c r="H29" s="148"/>
      <c r="I29" s="245">
        <v>960</v>
      </c>
      <c r="J29" s="245"/>
      <c r="K29" s="245"/>
      <c r="L29" s="245">
        <v>0</v>
      </c>
      <c r="M29" s="245"/>
      <c r="N29" s="252"/>
      <c r="O29" s="252"/>
      <c r="P29" s="252"/>
      <c r="Q29" s="252"/>
      <c r="R29" s="252"/>
      <c r="S29" s="176">
        <v>5163736</v>
      </c>
      <c r="T29" s="176"/>
      <c r="U29" s="176"/>
      <c r="V29" s="176"/>
      <c r="W29" s="176"/>
      <c r="X29" s="176">
        <v>0</v>
      </c>
      <c r="Y29" s="176"/>
      <c r="Z29" s="176"/>
      <c r="AA29" s="176">
        <v>9</v>
      </c>
      <c r="AB29" s="176"/>
      <c r="AC29" s="176">
        <v>5486</v>
      </c>
      <c r="AD29" s="176"/>
      <c r="AE29" s="176"/>
      <c r="AF29" s="176">
        <v>745</v>
      </c>
      <c r="AG29" s="176"/>
      <c r="AH29" s="176"/>
      <c r="AI29" s="176">
        <v>2158516</v>
      </c>
      <c r="AJ29" s="176"/>
      <c r="AK29" s="176"/>
      <c r="AL29" s="176"/>
      <c r="AM29" s="176">
        <v>771</v>
      </c>
      <c r="AN29" s="176"/>
      <c r="AO29" s="176"/>
      <c r="AP29" s="176">
        <v>2260752</v>
      </c>
      <c r="AQ29" s="176"/>
      <c r="AR29" s="176"/>
      <c r="AS29" s="176"/>
    </row>
    <row r="30" spans="1:45" s="73" customFormat="1" ht="39" customHeight="1">
      <c r="A30" s="276" t="s">
        <v>365</v>
      </c>
      <c r="B30" s="277"/>
      <c r="C30" s="277"/>
      <c r="D30" s="277"/>
      <c r="E30" s="277"/>
      <c r="F30" s="277"/>
      <c r="G30" s="277" t="s">
        <v>366</v>
      </c>
      <c r="H30" s="278"/>
      <c r="I30" s="279">
        <f>SUM(I26:K29)</f>
        <v>20653</v>
      </c>
      <c r="J30" s="280"/>
      <c r="K30" s="281"/>
      <c r="L30" s="279">
        <f>SUM(L26:M29)</f>
        <v>39</v>
      </c>
      <c r="M30" s="281"/>
      <c r="N30" s="240"/>
      <c r="O30" s="241"/>
      <c r="P30" s="241"/>
      <c r="Q30" s="241"/>
      <c r="R30" s="242"/>
      <c r="S30" s="183">
        <f>SUM(S26:W29)</f>
        <v>10093036</v>
      </c>
      <c r="T30" s="184"/>
      <c r="U30" s="184"/>
      <c r="V30" s="184"/>
      <c r="W30" s="185"/>
      <c r="X30" s="183">
        <f>SUM(X26:Z29)</f>
        <v>3042</v>
      </c>
      <c r="Y30" s="184"/>
      <c r="Z30" s="185"/>
      <c r="AA30" s="183">
        <f>SUM(AA26:AB29)</f>
        <v>19</v>
      </c>
      <c r="AB30" s="185"/>
      <c r="AC30" s="183">
        <f>SUM(AC26:AE29)</f>
        <v>6298</v>
      </c>
      <c r="AD30" s="184"/>
      <c r="AE30" s="185"/>
      <c r="AF30" s="183">
        <f>SUM(AF26:AH29)</f>
        <v>2949</v>
      </c>
      <c r="AG30" s="184"/>
      <c r="AH30" s="185"/>
      <c r="AI30" s="183">
        <f>SUM(AI26:AL29)</f>
        <v>3628963</v>
      </c>
      <c r="AJ30" s="184"/>
      <c r="AK30" s="184"/>
      <c r="AL30" s="185"/>
      <c r="AM30" s="183">
        <f>SUM(AM26:AO29)</f>
        <v>3054</v>
      </c>
      <c r="AN30" s="184"/>
      <c r="AO30" s="185"/>
      <c r="AP30" s="183">
        <f>SUM(AP26:AS29)</f>
        <v>3782553</v>
      </c>
      <c r="AQ30" s="184"/>
      <c r="AR30" s="184"/>
      <c r="AS30" s="185"/>
    </row>
    <row r="31" spans="1:45" s="73" customFormat="1" ht="39" customHeight="1">
      <c r="A31" s="238" t="s">
        <v>356</v>
      </c>
      <c r="B31" s="239"/>
      <c r="C31" s="239"/>
      <c r="D31" s="239"/>
      <c r="E31" s="239"/>
      <c r="F31" s="239"/>
      <c r="G31" s="137" t="s">
        <v>367</v>
      </c>
      <c r="H31" s="138"/>
      <c r="I31" s="270"/>
      <c r="J31" s="271"/>
      <c r="K31" s="272"/>
      <c r="L31" s="270"/>
      <c r="M31" s="272"/>
      <c r="N31" s="177"/>
      <c r="O31" s="178"/>
      <c r="P31" s="178"/>
      <c r="Q31" s="178"/>
      <c r="R31" s="179"/>
      <c r="S31" s="180">
        <v>7081389</v>
      </c>
      <c r="T31" s="181"/>
      <c r="U31" s="181"/>
      <c r="V31" s="181"/>
      <c r="W31" s="182"/>
      <c r="X31" s="180">
        <v>2464</v>
      </c>
      <c r="Y31" s="181"/>
      <c r="Z31" s="182"/>
      <c r="AA31" s="177"/>
      <c r="AB31" s="179"/>
      <c r="AC31" s="180">
        <v>4453</v>
      </c>
      <c r="AD31" s="181"/>
      <c r="AE31" s="182"/>
      <c r="AF31" s="177"/>
      <c r="AG31" s="178"/>
      <c r="AH31" s="179"/>
      <c r="AI31" s="180">
        <v>2463007</v>
      </c>
      <c r="AJ31" s="181"/>
      <c r="AK31" s="181"/>
      <c r="AL31" s="182"/>
      <c r="AM31" s="177"/>
      <c r="AN31" s="178"/>
      <c r="AO31" s="179"/>
      <c r="AP31" s="180">
        <v>2512370</v>
      </c>
      <c r="AQ31" s="181"/>
      <c r="AR31" s="181"/>
      <c r="AS31" s="182"/>
    </row>
    <row r="32" spans="1:45" s="73" customFormat="1" ht="39" customHeight="1" thickBot="1">
      <c r="A32" s="165" t="s">
        <v>368</v>
      </c>
      <c r="B32" s="166"/>
      <c r="C32" s="166"/>
      <c r="D32" s="166"/>
      <c r="E32" s="166"/>
      <c r="F32" s="166"/>
      <c r="G32" s="166"/>
      <c r="H32" s="166"/>
      <c r="I32" s="216">
        <f>SUM(I30:K31)</f>
        <v>20653</v>
      </c>
      <c r="J32" s="216"/>
      <c r="K32" s="216"/>
      <c r="L32" s="216">
        <f>SUM(L30:M31)</f>
        <v>39</v>
      </c>
      <c r="M32" s="216"/>
      <c r="N32" s="217"/>
      <c r="O32" s="217"/>
      <c r="P32" s="217"/>
      <c r="Q32" s="217"/>
      <c r="R32" s="217"/>
      <c r="S32" s="174">
        <f>SUM(S30:W31)</f>
        <v>17174425</v>
      </c>
      <c r="T32" s="174"/>
      <c r="U32" s="174"/>
      <c r="V32" s="174"/>
      <c r="W32" s="174"/>
      <c r="X32" s="174">
        <f>SUM(X30:Z31)</f>
        <v>5506</v>
      </c>
      <c r="Y32" s="174"/>
      <c r="Z32" s="174"/>
      <c r="AA32" s="174">
        <f>SUM(AA30:AB31)</f>
        <v>19</v>
      </c>
      <c r="AB32" s="174"/>
      <c r="AC32" s="174">
        <f>SUM(AC30:AE31)</f>
        <v>10751</v>
      </c>
      <c r="AD32" s="174"/>
      <c r="AE32" s="174"/>
      <c r="AF32" s="174">
        <f>SUM(AF30:AH31)</f>
        <v>2949</v>
      </c>
      <c r="AG32" s="174"/>
      <c r="AH32" s="174"/>
      <c r="AI32" s="174">
        <f>SUM(AI30:AL31)</f>
        <v>6091970</v>
      </c>
      <c r="AJ32" s="174"/>
      <c r="AK32" s="174"/>
      <c r="AL32" s="174"/>
      <c r="AM32" s="174">
        <f>SUM(AM30:AO31)</f>
        <v>3054</v>
      </c>
      <c r="AN32" s="174"/>
      <c r="AO32" s="174"/>
      <c r="AP32" s="174">
        <f>SUM(AP30:AS31)</f>
        <v>6294923</v>
      </c>
      <c r="AQ32" s="174"/>
      <c r="AR32" s="174"/>
      <c r="AS32" s="174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/>
  <mergeCells count="248">
    <mergeCell ref="AI30:AL30"/>
    <mergeCell ref="AI26:AL26"/>
    <mergeCell ref="B26:F26"/>
    <mergeCell ref="G26:H26"/>
    <mergeCell ref="A30:F30"/>
    <mergeCell ref="G30:H30"/>
    <mergeCell ref="I30:K30"/>
    <mergeCell ref="L30:M30"/>
    <mergeCell ref="S30:W30"/>
    <mergeCell ref="X30:Z30"/>
    <mergeCell ref="AA30:AB30"/>
    <mergeCell ref="A27:F27"/>
    <mergeCell ref="AF31:AH31"/>
    <mergeCell ref="AI31:AL31"/>
    <mergeCell ref="I31:K31"/>
    <mergeCell ref="L31:M31"/>
    <mergeCell ref="N31:R31"/>
    <mergeCell ref="S31:W31"/>
    <mergeCell ref="I27:K27"/>
    <mergeCell ref="AC30:AE30"/>
    <mergeCell ref="AF30:AH30"/>
    <mergeCell ref="AP28:AS28"/>
    <mergeCell ref="AM28:AO28"/>
    <mergeCell ref="X26:Z26"/>
    <mergeCell ref="S26:W26"/>
    <mergeCell ref="AF26:AH26"/>
    <mergeCell ref="X27:Z27"/>
    <mergeCell ref="S27:W27"/>
    <mergeCell ref="AM26:AO26"/>
    <mergeCell ref="X28:Z28"/>
    <mergeCell ref="S28:W28"/>
    <mergeCell ref="X20:Z20"/>
    <mergeCell ref="S20:W20"/>
    <mergeCell ref="X21:Z21"/>
    <mergeCell ref="S21:W21"/>
    <mergeCell ref="X18:Z18"/>
    <mergeCell ref="X17:Z17"/>
    <mergeCell ref="S19:W19"/>
    <mergeCell ref="S17:W17"/>
    <mergeCell ref="S18:W18"/>
    <mergeCell ref="A6:Y7"/>
    <mergeCell ref="I8:AS8"/>
    <mergeCell ref="I9:AE10"/>
    <mergeCell ref="AF16:AH16"/>
    <mergeCell ref="AP14:AS14"/>
    <mergeCell ref="S11:Z12"/>
    <mergeCell ref="N11:R15"/>
    <mergeCell ref="A8:H15"/>
    <mergeCell ref="I13:K15"/>
    <mergeCell ref="L16:M16"/>
    <mergeCell ref="AC19:AE19"/>
    <mergeCell ref="AA21:AB21"/>
    <mergeCell ref="AA20:AB20"/>
    <mergeCell ref="AA19:AB19"/>
    <mergeCell ref="S25:W25"/>
    <mergeCell ref="X22:Z22"/>
    <mergeCell ref="S22:W22"/>
    <mergeCell ref="S24:W24"/>
    <mergeCell ref="X23:Z23"/>
    <mergeCell ref="S23:W23"/>
    <mergeCell ref="AC18:AE18"/>
    <mergeCell ref="AC32:AE32"/>
    <mergeCell ref="AC29:AE29"/>
    <mergeCell ref="AC27:AE27"/>
    <mergeCell ref="AC28:AE28"/>
    <mergeCell ref="AC24:AE24"/>
    <mergeCell ref="AC23:AE23"/>
    <mergeCell ref="AC22:AE22"/>
    <mergeCell ref="AC21:AE21"/>
    <mergeCell ref="AC20:AE20"/>
    <mergeCell ref="AA32:AB32"/>
    <mergeCell ref="AA29:AB29"/>
    <mergeCell ref="AA27:AB27"/>
    <mergeCell ref="AC25:AE25"/>
    <mergeCell ref="AA28:AB28"/>
    <mergeCell ref="AC26:AE26"/>
    <mergeCell ref="AA26:AB26"/>
    <mergeCell ref="AA31:AB31"/>
    <mergeCell ref="AC31:AE31"/>
    <mergeCell ref="AA18:AB18"/>
    <mergeCell ref="AA25:AB25"/>
    <mergeCell ref="AA24:AB24"/>
    <mergeCell ref="AA23:AB23"/>
    <mergeCell ref="AA22:AB22"/>
    <mergeCell ref="A29:F29"/>
    <mergeCell ref="G29:H29"/>
    <mergeCell ref="L26:M26"/>
    <mergeCell ref="I26:K26"/>
    <mergeCell ref="L27:M27"/>
    <mergeCell ref="N23:R23"/>
    <mergeCell ref="X32:Z32"/>
    <mergeCell ref="S32:W32"/>
    <mergeCell ref="X29:Z29"/>
    <mergeCell ref="S29:W29"/>
    <mergeCell ref="X31:Z31"/>
    <mergeCell ref="N28:R28"/>
    <mergeCell ref="N29:R29"/>
    <mergeCell ref="N26:R26"/>
    <mergeCell ref="L17:M17"/>
    <mergeCell ref="X25:Z25"/>
    <mergeCell ref="AA11:AE12"/>
    <mergeCell ref="AA16:AB16"/>
    <mergeCell ref="S16:W16"/>
    <mergeCell ref="X16:Z16"/>
    <mergeCell ref="N17:R17"/>
    <mergeCell ref="N21:R21"/>
    <mergeCell ref="X24:Z24"/>
    <mergeCell ref="N24:R24"/>
    <mergeCell ref="G31:H31"/>
    <mergeCell ref="A31:F31"/>
    <mergeCell ref="N30:R30"/>
    <mergeCell ref="A28:F28"/>
    <mergeCell ref="G28:H28"/>
    <mergeCell ref="L29:M29"/>
    <mergeCell ref="I29:K29"/>
    <mergeCell ref="L13:M15"/>
    <mergeCell ref="I11:M12"/>
    <mergeCell ref="I16:K16"/>
    <mergeCell ref="B16:B19"/>
    <mergeCell ref="C19:H19"/>
    <mergeCell ref="G20:H20"/>
    <mergeCell ref="C16:C17"/>
    <mergeCell ref="D16:H16"/>
    <mergeCell ref="C18:H18"/>
    <mergeCell ref="I17:K17"/>
    <mergeCell ref="I32:K32"/>
    <mergeCell ref="I25:K25"/>
    <mergeCell ref="I23:K23"/>
    <mergeCell ref="I22:K22"/>
    <mergeCell ref="I28:K28"/>
    <mergeCell ref="B23:F23"/>
    <mergeCell ref="G27:H27"/>
    <mergeCell ref="A32:H32"/>
    <mergeCell ref="A16:A26"/>
    <mergeCell ref="G25:H25"/>
    <mergeCell ref="I18:K18"/>
    <mergeCell ref="B24:F24"/>
    <mergeCell ref="G24:H24"/>
    <mergeCell ref="I19:K19"/>
    <mergeCell ref="I20:K20"/>
    <mergeCell ref="B22:F22"/>
    <mergeCell ref="G22:H22"/>
    <mergeCell ref="I24:K24"/>
    <mergeCell ref="B21:F21"/>
    <mergeCell ref="G21:H21"/>
    <mergeCell ref="B20:F20"/>
    <mergeCell ref="G23:H23"/>
    <mergeCell ref="B25:F25"/>
    <mergeCell ref="D17:H17"/>
    <mergeCell ref="L24:M24"/>
    <mergeCell ref="L23:M23"/>
    <mergeCell ref="L22:M22"/>
    <mergeCell ref="L21:M21"/>
    <mergeCell ref="I21:K21"/>
    <mergeCell ref="L32:M32"/>
    <mergeCell ref="N32:R32"/>
    <mergeCell ref="N25:R25"/>
    <mergeCell ref="N27:R27"/>
    <mergeCell ref="L28:M28"/>
    <mergeCell ref="L25:M25"/>
    <mergeCell ref="N22:R22"/>
    <mergeCell ref="AC15:AE15"/>
    <mergeCell ref="N20:R20"/>
    <mergeCell ref="L19:M19"/>
    <mergeCell ref="X19:Z19"/>
    <mergeCell ref="L20:M20"/>
    <mergeCell ref="N19:R19"/>
    <mergeCell ref="N18:R18"/>
    <mergeCell ref="L18:M18"/>
    <mergeCell ref="N16:R16"/>
    <mergeCell ref="AF9:AL10"/>
    <mergeCell ref="AM9:AS10"/>
    <mergeCell ref="AI11:AL13"/>
    <mergeCell ref="AI14:AL14"/>
    <mergeCell ref="AM11:AO15"/>
    <mergeCell ref="AF11:AH15"/>
    <mergeCell ref="AI15:AL15"/>
    <mergeCell ref="AP11:AS13"/>
    <mergeCell ref="AP15:AS15"/>
    <mergeCell ref="S13:W14"/>
    <mergeCell ref="S15:W15"/>
    <mergeCell ref="X13:Z14"/>
    <mergeCell ref="X15:Z15"/>
    <mergeCell ref="AC13:AE13"/>
    <mergeCell ref="AA13:AB15"/>
    <mergeCell ref="AP16:AS16"/>
    <mergeCell ref="AA17:AB17"/>
    <mergeCell ref="AC17:AE17"/>
    <mergeCell ref="AF17:AH17"/>
    <mergeCell ref="AC14:AE14"/>
    <mergeCell ref="AC16:AE16"/>
    <mergeCell ref="AM16:AO16"/>
    <mergeCell ref="AI17:AL17"/>
    <mergeCell ref="AM17:AO17"/>
    <mergeCell ref="AI16:AL16"/>
    <mergeCell ref="AP19:AS19"/>
    <mergeCell ref="AP20:AS20"/>
    <mergeCell ref="AM20:AO20"/>
    <mergeCell ref="AI20:AL20"/>
    <mergeCell ref="AI19:AL19"/>
    <mergeCell ref="AP18:AS18"/>
    <mergeCell ref="AP17:AS17"/>
    <mergeCell ref="AF20:AH20"/>
    <mergeCell ref="AF19:AH19"/>
    <mergeCell ref="AM18:AO18"/>
    <mergeCell ref="AM19:AO19"/>
    <mergeCell ref="AF18:AH18"/>
    <mergeCell ref="AP21:AS21"/>
    <mergeCell ref="AM21:AO21"/>
    <mergeCell ref="AI21:AL21"/>
    <mergeCell ref="AI18:AL18"/>
    <mergeCell ref="AF24:AH24"/>
    <mergeCell ref="AF21:AH21"/>
    <mergeCell ref="AF22:AH22"/>
    <mergeCell ref="AF23:AH23"/>
    <mergeCell ref="AI22:AL22"/>
    <mergeCell ref="AP22:AS22"/>
    <mergeCell ref="AM22:AO22"/>
    <mergeCell ref="AP26:AS26"/>
    <mergeCell ref="AF25:AH25"/>
    <mergeCell ref="AP23:AS23"/>
    <mergeCell ref="AM23:AO23"/>
    <mergeCell ref="AI23:AL23"/>
    <mergeCell ref="AM25:AO25"/>
    <mergeCell ref="AI25:AL25"/>
    <mergeCell ref="AP24:AS24"/>
    <mergeCell ref="AM24:AO24"/>
    <mergeCell ref="AI24:AL24"/>
    <mergeCell ref="AP32:AS32"/>
    <mergeCell ref="AM32:AO32"/>
    <mergeCell ref="AI32:AL32"/>
    <mergeCell ref="AP29:AS29"/>
    <mergeCell ref="AM29:AO29"/>
    <mergeCell ref="AI29:AL29"/>
    <mergeCell ref="AM31:AO31"/>
    <mergeCell ref="AP31:AS31"/>
    <mergeCell ref="AM30:AO30"/>
    <mergeCell ref="AP30:AS30"/>
    <mergeCell ref="A1:AS1"/>
    <mergeCell ref="AF32:AH32"/>
    <mergeCell ref="AM27:AO27"/>
    <mergeCell ref="AI27:AL27"/>
    <mergeCell ref="AF27:AH27"/>
    <mergeCell ref="AF29:AH29"/>
    <mergeCell ref="AF28:AH28"/>
    <mergeCell ref="AP27:AS27"/>
    <mergeCell ref="AP25:AS25"/>
    <mergeCell ref="AI28:AL28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="50" zoomScaleNormal="50" zoomScaleSheetLayoutView="50" zoomScalePageLayoutView="0" workbookViewId="0" topLeftCell="A1">
      <selection activeCell="K27" sqref="K27:AT30"/>
    </sheetView>
  </sheetViews>
  <sheetFormatPr defaultColWidth="2.625" defaultRowHeight="13.5"/>
  <cols>
    <col min="1" max="3" width="7.625" style="0" customWidth="1"/>
    <col min="4" max="4" width="4.125" style="0" customWidth="1"/>
    <col min="5" max="6" width="5.00390625" style="0" customWidth="1"/>
    <col min="7" max="7" width="1.75390625" style="0" customWidth="1"/>
    <col min="8" max="9" width="5.00390625" style="0" customWidth="1"/>
    <col min="10" max="10" width="1.75390625" style="0" customWidth="1"/>
    <col min="11" max="12" width="5.00390625" style="0" customWidth="1"/>
    <col min="13" max="13" width="2.75390625" style="0" customWidth="1"/>
    <col min="14" max="15" width="5.00390625" style="0" customWidth="1"/>
    <col min="16" max="16" width="2.75390625" style="0" customWidth="1"/>
    <col min="17" max="17" width="5.875" style="0" customWidth="1"/>
    <col min="18" max="18" width="4.875" style="0" customWidth="1"/>
    <col min="19" max="19" width="1.625" style="0" customWidth="1"/>
    <col min="20" max="21" width="4.875" style="0" customWidth="1"/>
    <col min="22" max="22" width="2.125" style="0" customWidth="1"/>
    <col min="23" max="25" width="6.00390625" style="0" customWidth="1"/>
    <col min="26" max="28" width="5.00390625" style="0" customWidth="1"/>
    <col min="29" max="29" width="5.625" style="0" customWidth="1"/>
    <col min="30" max="30" width="4.125" style="0" customWidth="1"/>
    <col min="31" max="31" width="2.125" style="0" customWidth="1"/>
    <col min="32" max="33" width="4.875" style="0" customWidth="1"/>
    <col min="34" max="34" width="2.25390625" style="0" customWidth="1"/>
    <col min="35" max="37" width="6.00390625" style="0" customWidth="1"/>
    <col min="38" max="45" width="5.00390625" style="0" customWidth="1"/>
    <col min="46" max="46" width="7.50390625" style="0" customWidth="1"/>
  </cols>
  <sheetData>
    <row r="1" ht="13.5" customHeight="1"/>
    <row r="2" ht="13.5" customHeight="1"/>
    <row r="3" spans="1:56" ht="13.5" customHeight="1">
      <c r="A3" s="969" t="s">
        <v>353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22.5" customHeight="1" thickBot="1">
      <c r="A4" s="970"/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0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46" ht="25.5" customHeight="1">
      <c r="A5" s="971" t="s">
        <v>216</v>
      </c>
      <c r="B5" s="972"/>
      <c r="C5" s="972"/>
      <c r="D5" s="972"/>
      <c r="E5" s="975" t="s">
        <v>212</v>
      </c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6"/>
      <c r="Q5" s="975" t="s">
        <v>293</v>
      </c>
      <c r="R5" s="972"/>
      <c r="S5" s="972"/>
      <c r="T5" s="972"/>
      <c r="U5" s="972"/>
      <c r="V5" s="972"/>
      <c r="W5" s="972"/>
      <c r="X5" s="972"/>
      <c r="Y5" s="972"/>
      <c r="Z5" s="972"/>
      <c r="AA5" s="972"/>
      <c r="AB5" s="976"/>
      <c r="AC5" s="975" t="s">
        <v>107</v>
      </c>
      <c r="AD5" s="972"/>
      <c r="AE5" s="972"/>
      <c r="AF5" s="972"/>
      <c r="AG5" s="972"/>
      <c r="AH5" s="972"/>
      <c r="AI5" s="972"/>
      <c r="AJ5" s="972"/>
      <c r="AK5" s="972"/>
      <c r="AL5" s="972"/>
      <c r="AM5" s="972"/>
      <c r="AN5" s="972"/>
      <c r="AO5" s="987" t="s">
        <v>213</v>
      </c>
      <c r="AP5" s="987"/>
      <c r="AQ5" s="987"/>
      <c r="AR5" s="987"/>
      <c r="AS5" s="987"/>
      <c r="AT5" s="988"/>
    </row>
    <row r="6" spans="1:46" ht="25.5" customHeight="1">
      <c r="A6" s="973"/>
      <c r="B6" s="974"/>
      <c r="C6" s="974"/>
      <c r="D6" s="974"/>
      <c r="E6" s="977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8"/>
      <c r="Q6" s="977"/>
      <c r="R6" s="974"/>
      <c r="S6" s="974"/>
      <c r="T6" s="974"/>
      <c r="U6" s="974"/>
      <c r="V6" s="974"/>
      <c r="W6" s="974"/>
      <c r="X6" s="974"/>
      <c r="Y6" s="974"/>
      <c r="Z6" s="974"/>
      <c r="AA6" s="974"/>
      <c r="AB6" s="978"/>
      <c r="AC6" s="977"/>
      <c r="AD6" s="974"/>
      <c r="AE6" s="974"/>
      <c r="AF6" s="974"/>
      <c r="AG6" s="974"/>
      <c r="AH6" s="974"/>
      <c r="AI6" s="974"/>
      <c r="AJ6" s="974"/>
      <c r="AK6" s="974"/>
      <c r="AL6" s="974"/>
      <c r="AM6" s="974"/>
      <c r="AN6" s="974"/>
      <c r="AO6" s="989"/>
      <c r="AP6" s="989"/>
      <c r="AQ6" s="989"/>
      <c r="AR6" s="989"/>
      <c r="AS6" s="989"/>
      <c r="AT6" s="990"/>
    </row>
    <row r="7" spans="1:46" ht="27" customHeight="1">
      <c r="A7" s="973"/>
      <c r="B7" s="974"/>
      <c r="C7" s="974"/>
      <c r="D7" s="974"/>
      <c r="E7" s="979" t="s">
        <v>214</v>
      </c>
      <c r="F7" s="980"/>
      <c r="G7" s="981"/>
      <c r="H7" s="1040" t="s">
        <v>215</v>
      </c>
      <c r="I7" s="1041"/>
      <c r="J7" s="1042"/>
      <c r="K7" s="979" t="s">
        <v>348</v>
      </c>
      <c r="L7" s="980"/>
      <c r="M7" s="981"/>
      <c r="N7" s="979" t="s">
        <v>349</v>
      </c>
      <c r="O7" s="980"/>
      <c r="P7" s="981"/>
      <c r="Q7" s="979" t="s">
        <v>214</v>
      </c>
      <c r="R7" s="980"/>
      <c r="S7" s="981"/>
      <c r="T7" s="979" t="s">
        <v>215</v>
      </c>
      <c r="U7" s="980"/>
      <c r="V7" s="981"/>
      <c r="W7" s="979" t="s">
        <v>350</v>
      </c>
      <c r="X7" s="980"/>
      <c r="Y7" s="981"/>
      <c r="Z7" s="979" t="s">
        <v>351</v>
      </c>
      <c r="AA7" s="980"/>
      <c r="AB7" s="981"/>
      <c r="AC7" s="979" t="s">
        <v>214</v>
      </c>
      <c r="AD7" s="980"/>
      <c r="AE7" s="981"/>
      <c r="AF7" s="979" t="s">
        <v>215</v>
      </c>
      <c r="AG7" s="980"/>
      <c r="AH7" s="981"/>
      <c r="AI7" s="979" t="s">
        <v>350</v>
      </c>
      <c r="AJ7" s="980"/>
      <c r="AK7" s="981"/>
      <c r="AL7" s="979" t="s">
        <v>351</v>
      </c>
      <c r="AM7" s="980"/>
      <c r="AN7" s="981"/>
      <c r="AO7" s="991"/>
      <c r="AP7" s="991"/>
      <c r="AQ7" s="991"/>
      <c r="AR7" s="194" t="s">
        <v>352</v>
      </c>
      <c r="AS7" s="993"/>
      <c r="AT7" s="994"/>
    </row>
    <row r="8" spans="1:46" ht="27" customHeight="1">
      <c r="A8" s="973"/>
      <c r="B8" s="974"/>
      <c r="C8" s="974"/>
      <c r="D8" s="974"/>
      <c r="E8" s="982"/>
      <c r="F8" s="974"/>
      <c r="G8" s="983"/>
      <c r="H8" s="1043"/>
      <c r="I8" s="1044"/>
      <c r="J8" s="1045"/>
      <c r="K8" s="982"/>
      <c r="L8" s="974"/>
      <c r="M8" s="983"/>
      <c r="N8" s="982"/>
      <c r="O8" s="974"/>
      <c r="P8" s="983"/>
      <c r="Q8" s="982"/>
      <c r="R8" s="974"/>
      <c r="S8" s="983"/>
      <c r="T8" s="982"/>
      <c r="U8" s="974"/>
      <c r="V8" s="983"/>
      <c r="W8" s="982"/>
      <c r="X8" s="974"/>
      <c r="Y8" s="983"/>
      <c r="Z8" s="982"/>
      <c r="AA8" s="974"/>
      <c r="AB8" s="983"/>
      <c r="AC8" s="982"/>
      <c r="AD8" s="974"/>
      <c r="AE8" s="983"/>
      <c r="AF8" s="982"/>
      <c r="AG8" s="974"/>
      <c r="AH8" s="983"/>
      <c r="AI8" s="982"/>
      <c r="AJ8" s="974"/>
      <c r="AK8" s="983"/>
      <c r="AL8" s="982"/>
      <c r="AM8" s="974"/>
      <c r="AN8" s="983"/>
      <c r="AO8" s="992"/>
      <c r="AP8" s="992"/>
      <c r="AQ8" s="992"/>
      <c r="AR8" s="995"/>
      <c r="AS8" s="996"/>
      <c r="AT8" s="997"/>
    </row>
    <row r="9" spans="1:46" ht="27" customHeight="1">
      <c r="A9" s="973"/>
      <c r="B9" s="974"/>
      <c r="C9" s="974"/>
      <c r="D9" s="974"/>
      <c r="E9" s="982"/>
      <c r="F9" s="974"/>
      <c r="G9" s="983"/>
      <c r="H9" s="1043"/>
      <c r="I9" s="1044"/>
      <c r="J9" s="1045"/>
      <c r="K9" s="982"/>
      <c r="L9" s="974"/>
      <c r="M9" s="983"/>
      <c r="N9" s="982"/>
      <c r="O9" s="974"/>
      <c r="P9" s="983"/>
      <c r="Q9" s="982"/>
      <c r="R9" s="974"/>
      <c r="S9" s="983"/>
      <c r="T9" s="982"/>
      <c r="U9" s="974"/>
      <c r="V9" s="983"/>
      <c r="W9" s="982"/>
      <c r="X9" s="974"/>
      <c r="Y9" s="983"/>
      <c r="Z9" s="982"/>
      <c r="AA9" s="974"/>
      <c r="AB9" s="983"/>
      <c r="AC9" s="982"/>
      <c r="AD9" s="974"/>
      <c r="AE9" s="983"/>
      <c r="AF9" s="982"/>
      <c r="AG9" s="974"/>
      <c r="AH9" s="983"/>
      <c r="AI9" s="982"/>
      <c r="AJ9" s="974"/>
      <c r="AK9" s="983"/>
      <c r="AL9" s="982"/>
      <c r="AM9" s="974"/>
      <c r="AN9" s="983"/>
      <c r="AO9" s="992"/>
      <c r="AP9" s="992"/>
      <c r="AQ9" s="992"/>
      <c r="AR9" s="995"/>
      <c r="AS9" s="996"/>
      <c r="AT9" s="997"/>
    </row>
    <row r="10" spans="1:46" ht="27" customHeight="1">
      <c r="A10" s="973"/>
      <c r="B10" s="974"/>
      <c r="C10" s="974"/>
      <c r="D10" s="974"/>
      <c r="E10" s="982"/>
      <c r="F10" s="974"/>
      <c r="G10" s="983"/>
      <c r="H10" s="1043"/>
      <c r="I10" s="1044"/>
      <c r="J10" s="1045"/>
      <c r="K10" s="982"/>
      <c r="L10" s="974"/>
      <c r="M10" s="983"/>
      <c r="N10" s="982"/>
      <c r="O10" s="974"/>
      <c r="P10" s="983"/>
      <c r="Q10" s="982"/>
      <c r="R10" s="974"/>
      <c r="S10" s="983"/>
      <c r="T10" s="982"/>
      <c r="U10" s="974"/>
      <c r="V10" s="983"/>
      <c r="W10" s="982"/>
      <c r="X10" s="974"/>
      <c r="Y10" s="983"/>
      <c r="Z10" s="982"/>
      <c r="AA10" s="974"/>
      <c r="AB10" s="983"/>
      <c r="AC10" s="982"/>
      <c r="AD10" s="974"/>
      <c r="AE10" s="983"/>
      <c r="AF10" s="982"/>
      <c r="AG10" s="974"/>
      <c r="AH10" s="983"/>
      <c r="AI10" s="982"/>
      <c r="AJ10" s="974"/>
      <c r="AK10" s="983"/>
      <c r="AL10" s="982"/>
      <c r="AM10" s="974"/>
      <c r="AN10" s="983"/>
      <c r="AO10" s="992"/>
      <c r="AP10" s="992"/>
      <c r="AQ10" s="992"/>
      <c r="AR10" s="995"/>
      <c r="AS10" s="996"/>
      <c r="AT10" s="997"/>
    </row>
    <row r="11" spans="1:46" ht="27" customHeight="1">
      <c r="A11" s="973"/>
      <c r="B11" s="974"/>
      <c r="C11" s="974"/>
      <c r="D11" s="974"/>
      <c r="E11" s="984"/>
      <c r="F11" s="985"/>
      <c r="G11" s="986"/>
      <c r="H11" s="1046"/>
      <c r="I11" s="1047"/>
      <c r="J11" s="1048"/>
      <c r="K11" s="984"/>
      <c r="L11" s="985"/>
      <c r="M11" s="986"/>
      <c r="N11" s="984"/>
      <c r="O11" s="985"/>
      <c r="P11" s="986"/>
      <c r="Q11" s="984"/>
      <c r="R11" s="985"/>
      <c r="S11" s="986"/>
      <c r="T11" s="984"/>
      <c r="U11" s="985"/>
      <c r="V11" s="986"/>
      <c r="W11" s="984"/>
      <c r="X11" s="985"/>
      <c r="Y11" s="986"/>
      <c r="Z11" s="984"/>
      <c r="AA11" s="985"/>
      <c r="AB11" s="986"/>
      <c r="AC11" s="984"/>
      <c r="AD11" s="985"/>
      <c r="AE11" s="986"/>
      <c r="AF11" s="984"/>
      <c r="AG11" s="985"/>
      <c r="AH11" s="986"/>
      <c r="AI11" s="984"/>
      <c r="AJ11" s="985"/>
      <c r="AK11" s="986"/>
      <c r="AL11" s="984"/>
      <c r="AM11" s="985"/>
      <c r="AN11" s="986"/>
      <c r="AO11" s="992"/>
      <c r="AP11" s="992"/>
      <c r="AQ11" s="992"/>
      <c r="AR11" s="998"/>
      <c r="AS11" s="999"/>
      <c r="AT11" s="1000"/>
    </row>
    <row r="12" spans="1:46" ht="83.25" customHeight="1">
      <c r="A12" s="966" t="s">
        <v>106</v>
      </c>
      <c r="B12" s="967"/>
      <c r="C12" s="967"/>
      <c r="D12" s="968"/>
      <c r="E12" s="947">
        <v>0</v>
      </c>
      <c r="F12" s="947"/>
      <c r="G12" s="947"/>
      <c r="H12" s="947">
        <v>0</v>
      </c>
      <c r="I12" s="947"/>
      <c r="J12" s="948"/>
      <c r="K12" s="947">
        <v>0</v>
      </c>
      <c r="L12" s="947"/>
      <c r="M12" s="948"/>
      <c r="N12" s="947">
        <v>0</v>
      </c>
      <c r="O12" s="947"/>
      <c r="P12" s="948"/>
      <c r="Q12" s="947">
        <v>0</v>
      </c>
      <c r="R12" s="947"/>
      <c r="S12" s="947"/>
      <c r="T12" s="947">
        <v>0</v>
      </c>
      <c r="U12" s="947"/>
      <c r="V12" s="947"/>
      <c r="W12" s="947">
        <v>0</v>
      </c>
      <c r="X12" s="947"/>
      <c r="Y12" s="947"/>
      <c r="Z12" s="947">
        <v>0</v>
      </c>
      <c r="AA12" s="947"/>
      <c r="AB12" s="947"/>
      <c r="AC12" s="951">
        <f>E12+Q12</f>
        <v>0</v>
      </c>
      <c r="AD12" s="951"/>
      <c r="AE12" s="951"/>
      <c r="AF12" s="951">
        <f>H12+T12</f>
        <v>0</v>
      </c>
      <c r="AG12" s="951"/>
      <c r="AH12" s="951"/>
      <c r="AI12" s="951">
        <f>K12+W12</f>
        <v>0</v>
      </c>
      <c r="AJ12" s="951"/>
      <c r="AK12" s="951"/>
      <c r="AL12" s="951">
        <f>N12+Z12</f>
        <v>0</v>
      </c>
      <c r="AM12" s="951"/>
      <c r="AN12" s="951"/>
      <c r="AO12" s="947">
        <v>0</v>
      </c>
      <c r="AP12" s="947"/>
      <c r="AQ12" s="947"/>
      <c r="AR12" s="947">
        <v>0</v>
      </c>
      <c r="AS12" s="947"/>
      <c r="AT12" s="950"/>
    </row>
    <row r="13" spans="1:46" ht="83.25" customHeight="1">
      <c r="A13" s="964" t="s">
        <v>294</v>
      </c>
      <c r="B13" s="965"/>
      <c r="C13" s="965"/>
      <c r="D13" s="965"/>
      <c r="E13" s="947">
        <v>0</v>
      </c>
      <c r="F13" s="947"/>
      <c r="G13" s="947"/>
      <c r="H13" s="947">
        <v>0</v>
      </c>
      <c r="I13" s="947"/>
      <c r="J13" s="948"/>
      <c r="K13" s="947">
        <v>0</v>
      </c>
      <c r="L13" s="947"/>
      <c r="M13" s="948"/>
      <c r="N13" s="947">
        <v>0</v>
      </c>
      <c r="O13" s="947"/>
      <c r="P13" s="948"/>
      <c r="Q13" s="947">
        <v>4</v>
      </c>
      <c r="R13" s="947"/>
      <c r="S13" s="947"/>
      <c r="T13" s="947">
        <v>5</v>
      </c>
      <c r="U13" s="947"/>
      <c r="V13" s="947"/>
      <c r="W13" s="878">
        <v>3856064</v>
      </c>
      <c r="X13" s="878"/>
      <c r="Y13" s="878"/>
      <c r="Z13" s="878">
        <v>129913</v>
      </c>
      <c r="AA13" s="878"/>
      <c r="AB13" s="878"/>
      <c r="AC13" s="951">
        <f>E13+Q13</f>
        <v>4</v>
      </c>
      <c r="AD13" s="951"/>
      <c r="AE13" s="951"/>
      <c r="AF13" s="951">
        <f>H13+T13</f>
        <v>5</v>
      </c>
      <c r="AG13" s="951"/>
      <c r="AH13" s="951"/>
      <c r="AI13" s="951">
        <f>K13+W13</f>
        <v>3856064</v>
      </c>
      <c r="AJ13" s="951"/>
      <c r="AK13" s="951"/>
      <c r="AL13" s="951">
        <f>N13+Z13</f>
        <v>129913</v>
      </c>
      <c r="AM13" s="951"/>
      <c r="AN13" s="951"/>
      <c r="AO13" s="878">
        <v>29684</v>
      </c>
      <c r="AP13" s="878"/>
      <c r="AQ13" s="878"/>
      <c r="AR13" s="878">
        <v>0</v>
      </c>
      <c r="AS13" s="878"/>
      <c r="AT13" s="949"/>
    </row>
    <row r="14" spans="1:46" ht="83.25" customHeight="1">
      <c r="A14" s="964" t="s">
        <v>295</v>
      </c>
      <c r="B14" s="965"/>
      <c r="C14" s="965"/>
      <c r="D14" s="965"/>
      <c r="E14" s="947">
        <v>0</v>
      </c>
      <c r="F14" s="947"/>
      <c r="G14" s="947"/>
      <c r="H14" s="947">
        <v>0</v>
      </c>
      <c r="I14" s="947"/>
      <c r="J14" s="948"/>
      <c r="K14" s="947">
        <v>0</v>
      </c>
      <c r="L14" s="947"/>
      <c r="M14" s="948"/>
      <c r="N14" s="947">
        <v>0</v>
      </c>
      <c r="O14" s="947"/>
      <c r="P14" s="948"/>
      <c r="Q14" s="947">
        <v>0</v>
      </c>
      <c r="R14" s="947"/>
      <c r="S14" s="947"/>
      <c r="T14" s="947">
        <v>0</v>
      </c>
      <c r="U14" s="947"/>
      <c r="V14" s="947"/>
      <c r="W14" s="878">
        <v>0</v>
      </c>
      <c r="X14" s="878"/>
      <c r="Y14" s="878"/>
      <c r="Z14" s="878">
        <v>0</v>
      </c>
      <c r="AA14" s="878"/>
      <c r="AB14" s="878"/>
      <c r="AC14" s="951">
        <f>E14+Q14</f>
        <v>0</v>
      </c>
      <c r="AD14" s="951"/>
      <c r="AE14" s="951"/>
      <c r="AF14" s="951">
        <f>H14+T14</f>
        <v>0</v>
      </c>
      <c r="AG14" s="951"/>
      <c r="AH14" s="951"/>
      <c r="AI14" s="951">
        <f>K14+W14</f>
        <v>0</v>
      </c>
      <c r="AJ14" s="951"/>
      <c r="AK14" s="951"/>
      <c r="AL14" s="951">
        <f>N14+Z14</f>
        <v>0</v>
      </c>
      <c r="AM14" s="951"/>
      <c r="AN14" s="951"/>
      <c r="AO14" s="878">
        <v>390326</v>
      </c>
      <c r="AP14" s="878"/>
      <c r="AQ14" s="878"/>
      <c r="AR14" s="878">
        <v>0</v>
      </c>
      <c r="AS14" s="878"/>
      <c r="AT14" s="949"/>
    </row>
    <row r="15" spans="1:52" ht="83.25" customHeight="1">
      <c r="A15" s="964" t="s">
        <v>296</v>
      </c>
      <c r="B15" s="965"/>
      <c r="C15" s="965"/>
      <c r="D15" s="965"/>
      <c r="E15" s="947">
        <v>0</v>
      </c>
      <c r="F15" s="947"/>
      <c r="G15" s="947"/>
      <c r="H15" s="947">
        <v>0</v>
      </c>
      <c r="I15" s="947"/>
      <c r="J15" s="948"/>
      <c r="K15" s="947">
        <v>0</v>
      </c>
      <c r="L15" s="947"/>
      <c r="M15" s="948"/>
      <c r="N15" s="947">
        <v>0</v>
      </c>
      <c r="O15" s="947"/>
      <c r="P15" s="948"/>
      <c r="Q15" s="947">
        <v>1</v>
      </c>
      <c r="R15" s="947"/>
      <c r="S15" s="947"/>
      <c r="T15" s="947">
        <v>1</v>
      </c>
      <c r="U15" s="947"/>
      <c r="V15" s="947"/>
      <c r="W15" s="878">
        <v>43865</v>
      </c>
      <c r="X15" s="878"/>
      <c r="Y15" s="878"/>
      <c r="Z15" s="878">
        <v>41786</v>
      </c>
      <c r="AA15" s="878"/>
      <c r="AB15" s="878"/>
      <c r="AC15" s="951">
        <f>E15+Q15</f>
        <v>1</v>
      </c>
      <c r="AD15" s="951"/>
      <c r="AE15" s="951"/>
      <c r="AF15" s="951">
        <f>H15+T15</f>
        <v>1</v>
      </c>
      <c r="AG15" s="951"/>
      <c r="AH15" s="951"/>
      <c r="AI15" s="951">
        <f>K15+W15</f>
        <v>43865</v>
      </c>
      <c r="AJ15" s="951"/>
      <c r="AK15" s="951"/>
      <c r="AL15" s="951">
        <f>N15+Z15</f>
        <v>41786</v>
      </c>
      <c r="AM15" s="951"/>
      <c r="AN15" s="951"/>
      <c r="AO15" s="878">
        <v>167065</v>
      </c>
      <c r="AP15" s="878"/>
      <c r="AQ15" s="878"/>
      <c r="AR15" s="878">
        <v>0</v>
      </c>
      <c r="AS15" s="878"/>
      <c r="AT15" s="949"/>
      <c r="AZ15" t="s">
        <v>114</v>
      </c>
    </row>
    <row r="16" spans="1:46" ht="83.25" customHeight="1">
      <c r="A16" s="964" t="s">
        <v>297</v>
      </c>
      <c r="B16" s="965"/>
      <c r="C16" s="965"/>
      <c r="D16" s="965"/>
      <c r="E16" s="947">
        <v>0</v>
      </c>
      <c r="F16" s="947"/>
      <c r="G16" s="947"/>
      <c r="H16" s="947">
        <v>0</v>
      </c>
      <c r="I16" s="947"/>
      <c r="J16" s="948"/>
      <c r="K16" s="947">
        <v>0</v>
      </c>
      <c r="L16" s="947"/>
      <c r="M16" s="948"/>
      <c r="N16" s="947">
        <v>0</v>
      </c>
      <c r="O16" s="947"/>
      <c r="P16" s="948"/>
      <c r="Q16" s="947">
        <v>0</v>
      </c>
      <c r="R16" s="947"/>
      <c r="S16" s="947"/>
      <c r="T16" s="947">
        <v>0</v>
      </c>
      <c r="U16" s="947"/>
      <c r="V16" s="947"/>
      <c r="W16" s="878">
        <v>0</v>
      </c>
      <c r="X16" s="878"/>
      <c r="Y16" s="878"/>
      <c r="Z16" s="878">
        <v>0</v>
      </c>
      <c r="AA16" s="878"/>
      <c r="AB16" s="878"/>
      <c r="AC16" s="951">
        <f>E16+Q16</f>
        <v>0</v>
      </c>
      <c r="AD16" s="951"/>
      <c r="AE16" s="951"/>
      <c r="AF16" s="951">
        <f>H16+T16</f>
        <v>0</v>
      </c>
      <c r="AG16" s="951"/>
      <c r="AH16" s="951"/>
      <c r="AI16" s="951">
        <f>K16+W16</f>
        <v>0</v>
      </c>
      <c r="AJ16" s="951"/>
      <c r="AK16" s="951"/>
      <c r="AL16" s="951">
        <f>N16+Z16</f>
        <v>0</v>
      </c>
      <c r="AM16" s="951"/>
      <c r="AN16" s="951"/>
      <c r="AO16" s="878">
        <v>0</v>
      </c>
      <c r="AP16" s="878"/>
      <c r="AQ16" s="878"/>
      <c r="AR16" s="878">
        <v>0</v>
      </c>
      <c r="AS16" s="878"/>
      <c r="AT16" s="949"/>
    </row>
    <row r="17" spans="1:46" ht="83.25" customHeight="1" thickBot="1">
      <c r="A17" s="1001" t="s">
        <v>298</v>
      </c>
      <c r="B17" s="1002"/>
      <c r="C17" s="1002"/>
      <c r="D17" s="1003"/>
      <c r="E17" s="963">
        <f>SUM(E12:G16)</f>
        <v>0</v>
      </c>
      <c r="F17" s="963"/>
      <c r="G17" s="963"/>
      <c r="H17" s="963">
        <f>SUM(H12:J16)</f>
        <v>0</v>
      </c>
      <c r="I17" s="963"/>
      <c r="J17" s="963"/>
      <c r="K17" s="963">
        <f>SUM(K12:M16)</f>
        <v>0</v>
      </c>
      <c r="L17" s="963"/>
      <c r="M17" s="963"/>
      <c r="N17" s="963">
        <f>SUM(N12:P16)</f>
        <v>0</v>
      </c>
      <c r="O17" s="963"/>
      <c r="P17" s="963"/>
      <c r="Q17" s="963">
        <f>SUM(Q12:S16)</f>
        <v>5</v>
      </c>
      <c r="R17" s="963"/>
      <c r="S17" s="963"/>
      <c r="T17" s="963">
        <f>SUM(T12:V16)</f>
        <v>6</v>
      </c>
      <c r="U17" s="963"/>
      <c r="V17" s="963"/>
      <c r="W17" s="962">
        <f>SUM(W12:Y16)</f>
        <v>3899929</v>
      </c>
      <c r="X17" s="962"/>
      <c r="Y17" s="962"/>
      <c r="Z17" s="958">
        <f>SUM(Z12:AB16)</f>
        <v>171699</v>
      </c>
      <c r="AA17" s="958"/>
      <c r="AB17" s="958"/>
      <c r="AC17" s="963">
        <f>SUM(AC12:AE16)</f>
        <v>5</v>
      </c>
      <c r="AD17" s="963"/>
      <c r="AE17" s="963"/>
      <c r="AF17" s="963">
        <f>SUM(AF12:AH16)</f>
        <v>6</v>
      </c>
      <c r="AG17" s="963"/>
      <c r="AH17" s="963"/>
      <c r="AI17" s="958">
        <f>SUM(AI12:AK16)</f>
        <v>3899929</v>
      </c>
      <c r="AJ17" s="958"/>
      <c r="AK17" s="958"/>
      <c r="AL17" s="958">
        <f>SUM(AL12:AN16)</f>
        <v>171699</v>
      </c>
      <c r="AM17" s="958"/>
      <c r="AN17" s="958"/>
      <c r="AO17" s="958">
        <f>SUM(AO12:AQ16)</f>
        <v>587075</v>
      </c>
      <c r="AP17" s="958"/>
      <c r="AQ17" s="958"/>
      <c r="AR17" s="958">
        <f>SUM(AR12:AT16)</f>
        <v>0</v>
      </c>
      <c r="AS17" s="958"/>
      <c r="AT17" s="959"/>
    </row>
    <row r="18" spans="1:46" ht="24" customHeight="1">
      <c r="A18" s="11"/>
      <c r="B18" s="11"/>
      <c r="C18" s="11"/>
      <c r="D18" s="11"/>
      <c r="E18" s="13"/>
      <c r="F18" s="13"/>
      <c r="G18" s="13"/>
      <c r="H18" s="13"/>
      <c r="I18" s="13"/>
      <c r="J18" s="14"/>
      <c r="K18" s="14"/>
      <c r="L18" s="14"/>
      <c r="M18" s="16"/>
      <c r="N18" s="16"/>
      <c r="O18" s="16"/>
      <c r="P18" s="14"/>
      <c r="Q18" s="16"/>
      <c r="R18" s="16"/>
      <c r="S18" s="16"/>
      <c r="T18" s="16"/>
      <c r="U18" s="16"/>
      <c r="V18" s="16"/>
      <c r="W18" s="15"/>
      <c r="X18" s="15"/>
      <c r="Y18" s="15"/>
      <c r="Z18" s="15"/>
      <c r="AA18" s="15"/>
      <c r="AB18" s="15"/>
      <c r="AC18" s="15"/>
      <c r="AD18" s="15"/>
      <c r="AE18" s="13"/>
      <c r="AF18" s="13"/>
      <c r="AG18" s="13"/>
      <c r="AH18" s="13"/>
      <c r="AI18" s="15"/>
      <c r="AJ18" s="15"/>
      <c r="AK18" s="15"/>
      <c r="AL18" s="17"/>
      <c r="AM18" s="17"/>
      <c r="AN18" s="18"/>
      <c r="AO18" s="15"/>
      <c r="AP18" s="15"/>
      <c r="AQ18" s="15"/>
      <c r="AR18" s="13"/>
      <c r="AS18" s="12"/>
      <c r="AT18" s="12"/>
    </row>
    <row r="19" spans="1:46" ht="24" customHeight="1">
      <c r="A19" s="11"/>
      <c r="B19" s="11"/>
      <c r="C19" s="11"/>
      <c r="D19" s="11"/>
      <c r="E19" s="13"/>
      <c r="F19" s="13"/>
      <c r="G19" s="13"/>
      <c r="H19" s="13"/>
      <c r="I19" s="13"/>
      <c r="J19" s="14"/>
      <c r="K19" s="14"/>
      <c r="L19" s="14"/>
      <c r="M19" s="16"/>
      <c r="N19" s="16"/>
      <c r="O19" s="16"/>
      <c r="P19" s="14"/>
      <c r="Q19" s="16"/>
      <c r="R19" s="16"/>
      <c r="S19" s="16"/>
      <c r="T19" s="16"/>
      <c r="U19" s="16"/>
      <c r="V19" s="16"/>
      <c r="W19" s="15"/>
      <c r="X19" s="15"/>
      <c r="Y19" s="15"/>
      <c r="Z19" s="15"/>
      <c r="AA19" s="15"/>
      <c r="AB19" s="15"/>
      <c r="AC19" s="15"/>
      <c r="AD19" s="15"/>
      <c r="AE19" s="13"/>
      <c r="AF19" s="13"/>
      <c r="AG19" s="13"/>
      <c r="AH19" s="13"/>
      <c r="AI19" s="15"/>
      <c r="AJ19" s="15"/>
      <c r="AK19" s="15"/>
      <c r="AL19" s="17"/>
      <c r="AM19" s="17"/>
      <c r="AN19" s="18"/>
      <c r="AO19" s="15"/>
      <c r="AP19" s="15"/>
      <c r="AQ19" s="15"/>
      <c r="AR19" s="13"/>
      <c r="AS19" s="12"/>
      <c r="AT19" s="12"/>
    </row>
    <row r="20" spans="1:46" ht="24" customHeight="1">
      <c r="A20" s="11"/>
      <c r="B20" s="11"/>
      <c r="C20" s="11"/>
      <c r="D20" s="11"/>
      <c r="E20" s="13"/>
      <c r="F20" s="13"/>
      <c r="G20" s="13"/>
      <c r="H20" s="13"/>
      <c r="I20" s="13"/>
      <c r="J20" s="14"/>
      <c r="K20" s="14"/>
      <c r="L20" s="14"/>
      <c r="M20" s="16"/>
      <c r="N20" s="16"/>
      <c r="O20" s="16"/>
      <c r="P20" s="14"/>
      <c r="Q20" s="16"/>
      <c r="R20" s="16"/>
      <c r="S20" s="16"/>
      <c r="T20" s="16"/>
      <c r="U20" s="16"/>
      <c r="V20" s="16"/>
      <c r="W20" s="15"/>
      <c r="X20" s="15"/>
      <c r="Y20" s="15"/>
      <c r="Z20" s="15"/>
      <c r="AA20" s="15"/>
      <c r="AB20" s="15"/>
      <c r="AC20" s="15"/>
      <c r="AD20" s="15"/>
      <c r="AE20" s="13"/>
      <c r="AF20" s="13"/>
      <c r="AG20" s="13"/>
      <c r="AH20" s="13"/>
      <c r="AI20" s="15"/>
      <c r="AJ20" s="15"/>
      <c r="AK20" s="15"/>
      <c r="AL20" s="17"/>
      <c r="AM20" s="17"/>
      <c r="AN20" s="18"/>
      <c r="AO20" s="15"/>
      <c r="AP20" s="15"/>
      <c r="AQ20" s="15"/>
      <c r="AR20" s="13"/>
      <c r="AS20" s="12"/>
      <c r="AT20" s="12"/>
    </row>
    <row r="21" spans="1:46" ht="24" customHeight="1">
      <c r="A21" s="11"/>
      <c r="B21" s="11"/>
      <c r="C21" s="11"/>
      <c r="D21" s="11"/>
      <c r="E21" s="13"/>
      <c r="F21" s="13"/>
      <c r="G21" s="13"/>
      <c r="H21" s="13"/>
      <c r="I21" s="13"/>
      <c r="J21" s="14"/>
      <c r="K21" s="14"/>
      <c r="L21" s="14"/>
      <c r="M21" s="16"/>
      <c r="N21" s="16"/>
      <c r="O21" s="16"/>
      <c r="P21" s="14"/>
      <c r="Q21" s="16"/>
      <c r="R21" s="16"/>
      <c r="S21" s="16"/>
      <c r="T21" s="16"/>
      <c r="U21" s="16"/>
      <c r="V21" s="16"/>
      <c r="W21" s="15"/>
      <c r="X21" s="15"/>
      <c r="Y21" s="15"/>
      <c r="Z21" s="15"/>
      <c r="AA21" s="15"/>
      <c r="AB21" s="15"/>
      <c r="AC21" s="15"/>
      <c r="AD21" s="15"/>
      <c r="AE21" s="13"/>
      <c r="AF21" s="13"/>
      <c r="AG21" s="13"/>
      <c r="AH21" s="13"/>
      <c r="AI21" s="15"/>
      <c r="AJ21" s="15"/>
      <c r="AK21" s="15"/>
      <c r="AL21" s="17"/>
      <c r="AM21" s="17"/>
      <c r="AN21" s="18"/>
      <c r="AO21" s="15"/>
      <c r="AP21" s="15"/>
      <c r="AQ21" s="15"/>
      <c r="AR21" s="13"/>
      <c r="AS21" s="12"/>
      <c r="AT21" s="12"/>
    </row>
    <row r="22" spans="1:46" ht="13.5" customHeight="1">
      <c r="A22" s="960" t="s">
        <v>299</v>
      </c>
      <c r="B22" s="960"/>
      <c r="C22" s="960"/>
      <c r="D22" s="960"/>
      <c r="E22" s="960"/>
      <c r="F22" s="960"/>
      <c r="G22" s="960"/>
      <c r="H22" s="960"/>
      <c r="I22" s="960"/>
      <c r="J22" s="960"/>
      <c r="K22" s="960"/>
      <c r="L22" s="960"/>
      <c r="M22" s="960"/>
      <c r="N22" s="960"/>
      <c r="O22" s="960"/>
      <c r="P22" s="960"/>
      <c r="Q22" s="960"/>
      <c r="R22" s="60"/>
      <c r="S22" s="60"/>
      <c r="T22" s="60"/>
      <c r="U22" s="60"/>
      <c r="V22" s="60"/>
      <c r="W22" s="61"/>
      <c r="X22" s="61"/>
      <c r="Y22" s="61"/>
      <c r="Z22" s="61"/>
      <c r="AA22" s="61"/>
      <c r="AB22" s="61"/>
      <c r="AC22" s="61"/>
      <c r="AD22" s="61"/>
      <c r="AE22" s="62"/>
      <c r="AF22" s="62"/>
      <c r="AG22" s="62"/>
      <c r="AH22" s="62"/>
      <c r="AI22" s="61"/>
      <c r="AJ22" s="61"/>
      <c r="AK22" s="61"/>
      <c r="AL22" s="63"/>
      <c r="AM22" s="63"/>
      <c r="AN22" s="64"/>
      <c r="AO22" s="61"/>
      <c r="AP22" s="61"/>
      <c r="AQ22" s="61"/>
      <c r="AR22" s="62"/>
      <c r="AS22" s="54"/>
      <c r="AT22" s="54"/>
    </row>
    <row r="23" spans="1:46" ht="22.5" customHeight="1" thickBot="1">
      <c r="A23" s="961"/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4"/>
      <c r="AT23" s="54"/>
    </row>
    <row r="24" spans="1:46" ht="62.25" customHeight="1" thickTop="1">
      <c r="A24" s="1027" t="s">
        <v>217</v>
      </c>
      <c r="B24" s="1028"/>
      <c r="C24" s="1028"/>
      <c r="D24" s="1028"/>
      <c r="E24" s="1028"/>
      <c r="F24" s="1028"/>
      <c r="G24" s="1028"/>
      <c r="H24" s="1028"/>
      <c r="I24" s="1028"/>
      <c r="J24" s="1029"/>
      <c r="K24" s="773" t="s">
        <v>65</v>
      </c>
      <c r="L24" s="773"/>
      <c r="M24" s="773"/>
      <c r="N24" s="773"/>
      <c r="O24" s="773"/>
      <c r="P24" s="773"/>
      <c r="Q24" s="773"/>
      <c r="R24" s="773"/>
      <c r="S24" s="773"/>
      <c r="T24" s="773"/>
      <c r="U24" s="773"/>
      <c r="V24" s="773"/>
      <c r="W24" s="773"/>
      <c r="X24" s="773"/>
      <c r="Y24" s="773"/>
      <c r="Z24" s="773"/>
      <c r="AA24" s="773"/>
      <c r="AB24" s="773"/>
      <c r="AC24" s="773"/>
      <c r="AD24" s="773"/>
      <c r="AE24" s="773"/>
      <c r="AF24" s="773"/>
      <c r="AG24" s="773"/>
      <c r="AH24" s="773" t="s">
        <v>66</v>
      </c>
      <c r="AI24" s="773"/>
      <c r="AJ24" s="773"/>
      <c r="AK24" s="773"/>
      <c r="AL24" s="773"/>
      <c r="AM24" s="773"/>
      <c r="AN24" s="773"/>
      <c r="AO24" s="773"/>
      <c r="AP24" s="773"/>
      <c r="AQ24" s="773"/>
      <c r="AR24" s="773"/>
      <c r="AS24" s="773"/>
      <c r="AT24" s="1004"/>
    </row>
    <row r="25" spans="1:46" ht="65.25" customHeight="1">
      <c r="A25" s="1030"/>
      <c r="B25" s="1031"/>
      <c r="C25" s="1031"/>
      <c r="D25" s="1031"/>
      <c r="E25" s="1031"/>
      <c r="F25" s="1031"/>
      <c r="G25" s="1031"/>
      <c r="H25" s="1031"/>
      <c r="I25" s="1031"/>
      <c r="J25" s="1032"/>
      <c r="K25" s="1014" t="s">
        <v>30</v>
      </c>
      <c r="L25" s="1015"/>
      <c r="M25" s="1015"/>
      <c r="N25" s="1016"/>
      <c r="O25" s="1005" t="s">
        <v>218</v>
      </c>
      <c r="P25" s="1006"/>
      <c r="Q25" s="1006"/>
      <c r="R25" s="1006"/>
      <c r="S25" s="1006"/>
      <c r="T25" s="1006"/>
      <c r="U25" s="1006"/>
      <c r="V25" s="1006"/>
      <c r="W25" s="1006"/>
      <c r="X25" s="1007"/>
      <c r="Y25" s="1021" t="s">
        <v>219</v>
      </c>
      <c r="Z25" s="1022"/>
      <c r="AA25" s="1022"/>
      <c r="AB25" s="1022"/>
      <c r="AC25" s="1022"/>
      <c r="AD25" s="1022"/>
      <c r="AE25" s="1022"/>
      <c r="AF25" s="1022"/>
      <c r="AG25" s="1024"/>
      <c r="AH25" s="1014" t="s">
        <v>67</v>
      </c>
      <c r="AI25" s="1015"/>
      <c r="AJ25" s="1015"/>
      <c r="AK25" s="1016"/>
      <c r="AL25" s="1021" t="s">
        <v>219</v>
      </c>
      <c r="AM25" s="1022"/>
      <c r="AN25" s="1022"/>
      <c r="AO25" s="1022"/>
      <c r="AP25" s="1022"/>
      <c r="AQ25" s="1022"/>
      <c r="AR25" s="1022"/>
      <c r="AS25" s="1022"/>
      <c r="AT25" s="1023"/>
    </row>
    <row r="26" spans="1:46" ht="29.25" customHeight="1">
      <c r="A26" s="1033"/>
      <c r="B26" s="1018"/>
      <c r="C26" s="1018"/>
      <c r="D26" s="1018"/>
      <c r="E26" s="1018"/>
      <c r="F26" s="1018"/>
      <c r="G26" s="1018"/>
      <c r="H26" s="1018"/>
      <c r="I26" s="1018"/>
      <c r="J26" s="1019"/>
      <c r="K26" s="1017"/>
      <c r="L26" s="1018"/>
      <c r="M26" s="1018"/>
      <c r="N26" s="1019"/>
      <c r="O26" s="1008"/>
      <c r="P26" s="1009"/>
      <c r="Q26" s="1009"/>
      <c r="R26" s="1009"/>
      <c r="S26" s="1009"/>
      <c r="T26" s="1009"/>
      <c r="U26" s="1009"/>
      <c r="V26" s="1009"/>
      <c r="W26" s="1009"/>
      <c r="X26" s="1010"/>
      <c r="Y26" s="1011" t="s">
        <v>70</v>
      </c>
      <c r="Z26" s="1012"/>
      <c r="AA26" s="1012"/>
      <c r="AB26" s="1012"/>
      <c r="AC26" s="1012"/>
      <c r="AD26" s="1012"/>
      <c r="AE26" s="1012"/>
      <c r="AF26" s="1012"/>
      <c r="AG26" s="1013"/>
      <c r="AH26" s="1017"/>
      <c r="AI26" s="1018"/>
      <c r="AJ26" s="1018"/>
      <c r="AK26" s="1019"/>
      <c r="AL26" s="1011" t="s">
        <v>70</v>
      </c>
      <c r="AM26" s="1012"/>
      <c r="AN26" s="1012"/>
      <c r="AO26" s="1012"/>
      <c r="AP26" s="1012"/>
      <c r="AQ26" s="1012"/>
      <c r="AR26" s="1012"/>
      <c r="AS26" s="1012"/>
      <c r="AT26" s="1020"/>
    </row>
    <row r="27" spans="1:46" ht="83.25" customHeight="1">
      <c r="A27" s="1036" t="s">
        <v>68</v>
      </c>
      <c r="B27" s="1037"/>
      <c r="C27" s="1037"/>
      <c r="D27" s="1037"/>
      <c r="E27" s="1037"/>
      <c r="F27" s="1037"/>
      <c r="G27" s="1037"/>
      <c r="H27" s="1037"/>
      <c r="I27" s="1037"/>
      <c r="J27" s="1037"/>
      <c r="K27" s="1025">
        <v>1</v>
      </c>
      <c r="L27" s="1025"/>
      <c r="M27" s="1025"/>
      <c r="N27" s="1025"/>
      <c r="O27" s="953">
        <v>1</v>
      </c>
      <c r="P27" s="953"/>
      <c r="Q27" s="953"/>
      <c r="R27" s="953"/>
      <c r="S27" s="953"/>
      <c r="T27" s="953"/>
      <c r="U27" s="953"/>
      <c r="V27" s="953"/>
      <c r="W27" s="953"/>
      <c r="X27" s="953"/>
      <c r="Y27" s="953">
        <v>379</v>
      </c>
      <c r="Z27" s="953"/>
      <c r="AA27" s="953"/>
      <c r="AB27" s="953"/>
      <c r="AC27" s="953"/>
      <c r="AD27" s="953"/>
      <c r="AE27" s="953"/>
      <c r="AF27" s="953"/>
      <c r="AG27" s="953"/>
      <c r="AH27" s="954"/>
      <c r="AI27" s="954"/>
      <c r="AJ27" s="954"/>
      <c r="AK27" s="954"/>
      <c r="AL27" s="954"/>
      <c r="AM27" s="954"/>
      <c r="AN27" s="954"/>
      <c r="AO27" s="954"/>
      <c r="AP27" s="954"/>
      <c r="AQ27" s="954"/>
      <c r="AR27" s="954"/>
      <c r="AS27" s="954"/>
      <c r="AT27" s="955"/>
    </row>
    <row r="28" spans="1:46" ht="83.25" customHeight="1">
      <c r="A28" s="1038" t="s">
        <v>220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25">
        <v>0</v>
      </c>
      <c r="L28" s="1025"/>
      <c r="M28" s="1025"/>
      <c r="N28" s="1025"/>
      <c r="O28" s="953">
        <v>0</v>
      </c>
      <c r="P28" s="953"/>
      <c r="Q28" s="953"/>
      <c r="R28" s="953"/>
      <c r="S28" s="953"/>
      <c r="T28" s="953"/>
      <c r="U28" s="953"/>
      <c r="V28" s="953"/>
      <c r="W28" s="953"/>
      <c r="X28" s="953"/>
      <c r="Y28" s="953">
        <v>0</v>
      </c>
      <c r="Z28" s="953"/>
      <c r="AA28" s="953"/>
      <c r="AB28" s="953"/>
      <c r="AC28" s="953"/>
      <c r="AD28" s="953"/>
      <c r="AE28" s="953"/>
      <c r="AF28" s="953"/>
      <c r="AG28" s="953"/>
      <c r="AH28" s="953">
        <v>0</v>
      </c>
      <c r="AI28" s="953"/>
      <c r="AJ28" s="953"/>
      <c r="AK28" s="953"/>
      <c r="AL28" s="953">
        <v>0</v>
      </c>
      <c r="AM28" s="953"/>
      <c r="AN28" s="953"/>
      <c r="AO28" s="953"/>
      <c r="AP28" s="953"/>
      <c r="AQ28" s="953"/>
      <c r="AR28" s="953"/>
      <c r="AS28" s="953"/>
      <c r="AT28" s="956"/>
    </row>
    <row r="29" spans="1:46" ht="83.25" customHeight="1">
      <c r="A29" s="1036" t="s">
        <v>69</v>
      </c>
      <c r="B29" s="1037"/>
      <c r="C29" s="1037"/>
      <c r="D29" s="1037"/>
      <c r="E29" s="1037"/>
      <c r="F29" s="1037"/>
      <c r="G29" s="1037"/>
      <c r="H29" s="1037"/>
      <c r="I29" s="1037"/>
      <c r="J29" s="1037"/>
      <c r="K29" s="1025">
        <v>2</v>
      </c>
      <c r="L29" s="1025"/>
      <c r="M29" s="1025"/>
      <c r="N29" s="1025"/>
      <c r="O29" s="953">
        <v>2</v>
      </c>
      <c r="P29" s="953"/>
      <c r="Q29" s="953"/>
      <c r="R29" s="953"/>
      <c r="S29" s="953"/>
      <c r="T29" s="953"/>
      <c r="U29" s="953"/>
      <c r="V29" s="953"/>
      <c r="W29" s="953"/>
      <c r="X29" s="953"/>
      <c r="Y29" s="953">
        <v>3155</v>
      </c>
      <c r="Z29" s="953"/>
      <c r="AA29" s="953"/>
      <c r="AB29" s="953"/>
      <c r="AC29" s="953"/>
      <c r="AD29" s="953"/>
      <c r="AE29" s="953"/>
      <c r="AF29" s="953"/>
      <c r="AG29" s="953"/>
      <c r="AH29" s="954"/>
      <c r="AI29" s="954"/>
      <c r="AJ29" s="954"/>
      <c r="AK29" s="954"/>
      <c r="AL29" s="954"/>
      <c r="AM29" s="954"/>
      <c r="AN29" s="954"/>
      <c r="AO29" s="954"/>
      <c r="AP29" s="954"/>
      <c r="AQ29" s="954"/>
      <c r="AR29" s="954"/>
      <c r="AS29" s="954"/>
      <c r="AT29" s="955"/>
    </row>
    <row r="30" spans="1:46" ht="83.25" customHeight="1" thickBot="1">
      <c r="A30" s="1034" t="s">
        <v>2</v>
      </c>
      <c r="B30" s="1035"/>
      <c r="C30" s="1035"/>
      <c r="D30" s="1035"/>
      <c r="E30" s="1035"/>
      <c r="F30" s="1035"/>
      <c r="G30" s="1035"/>
      <c r="H30" s="1035"/>
      <c r="I30" s="1035"/>
      <c r="J30" s="1035"/>
      <c r="K30" s="1026">
        <f>SUM(K27:N29)</f>
        <v>3</v>
      </c>
      <c r="L30" s="1026"/>
      <c r="M30" s="1026"/>
      <c r="N30" s="1026"/>
      <c r="O30" s="952">
        <f>SUM(O27:X29)</f>
        <v>3</v>
      </c>
      <c r="P30" s="952"/>
      <c r="Q30" s="952"/>
      <c r="R30" s="952"/>
      <c r="S30" s="952"/>
      <c r="T30" s="952"/>
      <c r="U30" s="952"/>
      <c r="V30" s="952"/>
      <c r="W30" s="952"/>
      <c r="X30" s="952"/>
      <c r="Y30" s="952">
        <f>SUM(Y27:AG29)</f>
        <v>3534</v>
      </c>
      <c r="Z30" s="952"/>
      <c r="AA30" s="952"/>
      <c r="AB30" s="952"/>
      <c r="AC30" s="952"/>
      <c r="AD30" s="952"/>
      <c r="AE30" s="952"/>
      <c r="AF30" s="952"/>
      <c r="AG30" s="952"/>
      <c r="AH30" s="952">
        <f>SUM(AH27:AK29)</f>
        <v>0</v>
      </c>
      <c r="AI30" s="952"/>
      <c r="AJ30" s="952"/>
      <c r="AK30" s="952"/>
      <c r="AL30" s="952">
        <f>SUM(AL28:AT29)</f>
        <v>0</v>
      </c>
      <c r="AM30" s="952"/>
      <c r="AN30" s="952"/>
      <c r="AO30" s="952"/>
      <c r="AP30" s="952"/>
      <c r="AQ30" s="952"/>
      <c r="AR30" s="952"/>
      <c r="AS30" s="952"/>
      <c r="AT30" s="957"/>
    </row>
    <row r="31" spans="1:46" ht="13.5" customHeight="1" thickTop="1">
      <c r="A31" s="9"/>
      <c r="B31" s="9"/>
      <c r="C31" s="9"/>
      <c r="D31" s="9"/>
      <c r="E31" s="9"/>
      <c r="F31" s="9"/>
      <c r="G31" s="9"/>
      <c r="H31" s="9"/>
      <c r="I31" s="9"/>
      <c r="J31" s="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"/>
      <c r="AT31" s="1"/>
    </row>
    <row r="32" ht="13.5" customHeight="1"/>
    <row r="33" ht="13.5" customHeight="1"/>
    <row r="34" ht="13.5" customHeight="1"/>
  </sheetData>
  <sheetProtection/>
  <mergeCells count="145">
    <mergeCell ref="W7:Y11"/>
    <mergeCell ref="Z7:AB11"/>
    <mergeCell ref="H7:J11"/>
    <mergeCell ref="T7:V11"/>
    <mergeCell ref="K7:M11"/>
    <mergeCell ref="N7:P11"/>
    <mergeCell ref="K29:N29"/>
    <mergeCell ref="K30:N30"/>
    <mergeCell ref="A24:J26"/>
    <mergeCell ref="K25:N26"/>
    <mergeCell ref="A30:J30"/>
    <mergeCell ref="A29:J29"/>
    <mergeCell ref="A28:J28"/>
    <mergeCell ref="A27:J27"/>
    <mergeCell ref="K27:N27"/>
    <mergeCell ref="K28:N28"/>
    <mergeCell ref="O25:X26"/>
    <mergeCell ref="Y26:AG26"/>
    <mergeCell ref="AH25:AK26"/>
    <mergeCell ref="AL26:AT26"/>
    <mergeCell ref="AL25:AT25"/>
    <mergeCell ref="Y25:AG25"/>
    <mergeCell ref="AF16:AH16"/>
    <mergeCell ref="AF17:AH17"/>
    <mergeCell ref="K24:AG24"/>
    <mergeCell ref="W15:Y15"/>
    <mergeCell ref="AH24:AT24"/>
    <mergeCell ref="AI17:AK17"/>
    <mergeCell ref="Q17:S17"/>
    <mergeCell ref="T17:V17"/>
    <mergeCell ref="AC15:AE15"/>
    <mergeCell ref="AF15:AH15"/>
    <mergeCell ref="A16:D16"/>
    <mergeCell ref="A17:D17"/>
    <mergeCell ref="H15:J15"/>
    <mergeCell ref="N15:P15"/>
    <mergeCell ref="H17:J17"/>
    <mergeCell ref="N17:P17"/>
    <mergeCell ref="E17:G17"/>
    <mergeCell ref="K17:M17"/>
    <mergeCell ref="N16:P16"/>
    <mergeCell ref="AC13:AE13"/>
    <mergeCell ref="AF13:AH13"/>
    <mergeCell ref="AC14:AE14"/>
    <mergeCell ref="AF14:AH14"/>
    <mergeCell ref="T15:V15"/>
    <mergeCell ref="T14:V14"/>
    <mergeCell ref="Z13:AB13"/>
    <mergeCell ref="Q13:S13"/>
    <mergeCell ref="H16:J16"/>
    <mergeCell ref="AO5:AT6"/>
    <mergeCell ref="AO7:AQ11"/>
    <mergeCell ref="AC5:AN6"/>
    <mergeCell ref="AI7:AK11"/>
    <mergeCell ref="AL7:AN11"/>
    <mergeCell ref="AR7:AT11"/>
    <mergeCell ref="AC7:AE11"/>
    <mergeCell ref="AL14:AN14"/>
    <mergeCell ref="AL15:AN15"/>
    <mergeCell ref="AI12:AK12"/>
    <mergeCell ref="AL13:AN13"/>
    <mergeCell ref="AL12:AN12"/>
    <mergeCell ref="AI13:AK13"/>
    <mergeCell ref="AI14:AK14"/>
    <mergeCell ref="AI15:AK15"/>
    <mergeCell ref="AF12:AH12"/>
    <mergeCell ref="AF7:AH11"/>
    <mergeCell ref="AL16:AN16"/>
    <mergeCell ref="Q16:S16"/>
    <mergeCell ref="T16:V16"/>
    <mergeCell ref="W16:Y16"/>
    <mergeCell ref="Z16:AB16"/>
    <mergeCell ref="AC16:AE16"/>
    <mergeCell ref="Q15:S15"/>
    <mergeCell ref="T13:V13"/>
    <mergeCell ref="E14:G14"/>
    <mergeCell ref="N12:P12"/>
    <mergeCell ref="K13:M13"/>
    <mergeCell ref="K14:M14"/>
    <mergeCell ref="K12:M12"/>
    <mergeCell ref="H13:J13"/>
    <mergeCell ref="N13:P13"/>
    <mergeCell ref="N14:P14"/>
    <mergeCell ref="A5:D11"/>
    <mergeCell ref="E5:P6"/>
    <mergeCell ref="Q5:AB6"/>
    <mergeCell ref="E16:G16"/>
    <mergeCell ref="Q12:S12"/>
    <mergeCell ref="Z12:AB12"/>
    <mergeCell ref="E7:G11"/>
    <mergeCell ref="Q7:S11"/>
    <mergeCell ref="Z15:AB15"/>
    <mergeCell ref="W12:Y12"/>
    <mergeCell ref="A12:D12"/>
    <mergeCell ref="W14:Y14"/>
    <mergeCell ref="Z14:AB14"/>
    <mergeCell ref="A3:Q4"/>
    <mergeCell ref="A13:D13"/>
    <mergeCell ref="A14:D14"/>
    <mergeCell ref="E12:G12"/>
    <mergeCell ref="E13:G13"/>
    <mergeCell ref="H12:J12"/>
    <mergeCell ref="Q14:S14"/>
    <mergeCell ref="A22:Q23"/>
    <mergeCell ref="E15:G15"/>
    <mergeCell ref="AL17:AN17"/>
    <mergeCell ref="W17:Y17"/>
    <mergeCell ref="Z17:AB17"/>
    <mergeCell ref="AC17:AE17"/>
    <mergeCell ref="A15:D15"/>
    <mergeCell ref="AI16:AK16"/>
    <mergeCell ref="K15:M15"/>
    <mergeCell ref="K16:M16"/>
    <mergeCell ref="AO17:AQ17"/>
    <mergeCell ref="AR17:AT17"/>
    <mergeCell ref="AO14:AQ14"/>
    <mergeCell ref="AR14:AT14"/>
    <mergeCell ref="AO15:AQ15"/>
    <mergeCell ref="AR15:AT15"/>
    <mergeCell ref="AH30:AK30"/>
    <mergeCell ref="AL27:AT27"/>
    <mergeCell ref="AL28:AT28"/>
    <mergeCell ref="AL29:AT29"/>
    <mergeCell ref="AL30:AT30"/>
    <mergeCell ref="AH29:AK29"/>
    <mergeCell ref="AH27:AK27"/>
    <mergeCell ref="AH28:AK28"/>
    <mergeCell ref="O30:X30"/>
    <mergeCell ref="Y29:AG29"/>
    <mergeCell ref="Y30:AG30"/>
    <mergeCell ref="O27:X27"/>
    <mergeCell ref="O28:X28"/>
    <mergeCell ref="O29:X29"/>
    <mergeCell ref="Y27:AG27"/>
    <mergeCell ref="Y28:AG28"/>
    <mergeCell ref="T12:V12"/>
    <mergeCell ref="H14:J14"/>
    <mergeCell ref="AO16:AQ16"/>
    <mergeCell ref="AR16:AT16"/>
    <mergeCell ref="AO12:AQ12"/>
    <mergeCell ref="AR12:AT12"/>
    <mergeCell ref="AO13:AQ13"/>
    <mergeCell ref="AR13:AT13"/>
    <mergeCell ref="AC12:AE12"/>
    <mergeCell ref="W13:Y13"/>
  </mergeCells>
  <printOptions horizontalCentered="1"/>
  <pageMargins left="0.7874015748031497" right="0.7874015748031497" top="1.24" bottom="0.7874015748031497" header="0.92" footer="0"/>
  <pageSetup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1"/>
  <sheetViews>
    <sheetView view="pageBreakPreview" zoomScale="70" zoomScaleSheetLayoutView="70" zoomScalePageLayoutView="0" workbookViewId="0" topLeftCell="A1">
      <selection activeCell="X4" sqref="X4"/>
    </sheetView>
  </sheetViews>
  <sheetFormatPr defaultColWidth="2.625" defaultRowHeight="13.5"/>
  <cols>
    <col min="1" max="2" width="3.25390625" style="0" customWidth="1"/>
    <col min="3" max="5" width="3.00390625" style="0" customWidth="1"/>
    <col min="6" max="8" width="3.75390625" style="0" customWidth="1"/>
    <col min="9" max="10" width="3.00390625" style="0" customWidth="1"/>
    <col min="11" max="16" width="2.50390625" style="0" customWidth="1"/>
    <col min="17" max="21" width="2.75390625" style="0" customWidth="1"/>
    <col min="22" max="24" width="3.00390625" style="0" customWidth="1"/>
    <col min="25" max="26" width="2.625" style="0" customWidth="1"/>
    <col min="27" max="27" width="1.75390625" style="0" customWidth="1"/>
    <col min="28" max="28" width="2.625" style="0" customWidth="1"/>
    <col min="29" max="29" width="2.875" style="0" customWidth="1"/>
    <col min="30" max="30" width="3.00390625" style="0" customWidth="1"/>
    <col min="31" max="31" width="2.875" style="0" customWidth="1"/>
    <col min="32" max="32" width="4.625" style="0" customWidth="1"/>
    <col min="33" max="33" width="2.625" style="0" customWidth="1"/>
    <col min="34" max="34" width="1.75390625" style="0" customWidth="1"/>
    <col min="35" max="35" width="2.625" style="0" customWidth="1"/>
    <col min="36" max="36" width="2.875" style="0" customWidth="1"/>
    <col min="37" max="37" width="3.00390625" style="0" customWidth="1"/>
    <col min="38" max="38" width="2.875" style="0" customWidth="1"/>
  </cols>
  <sheetData>
    <row r="1" spans="1:40" ht="34.5" customHeight="1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28"/>
      <c r="AN1" s="28"/>
    </row>
    <row r="2" spans="1:40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28"/>
      <c r="AN2" s="28"/>
    </row>
    <row r="3" spans="1:40" ht="13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28"/>
      <c r="AN3" s="28"/>
    </row>
    <row r="4" spans="1:40" ht="13.5" customHeight="1">
      <c r="A4" s="2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ht="13.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27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ht="14.25" customHeight="1" thickBo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29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25.5" customHeight="1">
      <c r="A7" s="305" t="s">
        <v>251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6"/>
      <c r="Q7" s="90" t="s">
        <v>257</v>
      </c>
      <c r="R7" s="90"/>
      <c r="S7" s="90"/>
      <c r="T7" s="90"/>
      <c r="U7" s="90"/>
      <c r="V7" s="90"/>
      <c r="W7" s="90"/>
      <c r="X7" s="90"/>
      <c r="Y7" s="303" t="s">
        <v>372</v>
      </c>
      <c r="Z7" s="303"/>
      <c r="AA7" s="303"/>
      <c r="AB7" s="303"/>
      <c r="AC7" s="303"/>
      <c r="AD7" s="291" t="s">
        <v>260</v>
      </c>
      <c r="AE7" s="292"/>
      <c r="AF7" s="293"/>
      <c r="AG7" s="297" t="s">
        <v>373</v>
      </c>
      <c r="AH7" s="298"/>
      <c r="AI7" s="298"/>
      <c r="AJ7" s="298"/>
      <c r="AK7" s="299"/>
      <c r="AL7" s="345" t="s">
        <v>79</v>
      </c>
      <c r="AM7" s="345"/>
      <c r="AN7" s="346"/>
    </row>
    <row r="8" spans="1:40" ht="20.25" customHeight="1">
      <c r="A8" s="311" t="s">
        <v>76</v>
      </c>
      <c r="B8" s="311"/>
      <c r="C8" s="311"/>
      <c r="D8" s="311"/>
      <c r="E8" s="311"/>
      <c r="F8" s="311" t="s">
        <v>77</v>
      </c>
      <c r="G8" s="311"/>
      <c r="H8" s="311"/>
      <c r="I8" s="311"/>
      <c r="J8" s="311"/>
      <c r="K8" s="313" t="s">
        <v>78</v>
      </c>
      <c r="L8" s="313"/>
      <c r="M8" s="313"/>
      <c r="N8" s="313"/>
      <c r="O8" s="313"/>
      <c r="P8" s="313"/>
      <c r="Q8" s="308" t="s">
        <v>1</v>
      </c>
      <c r="R8" s="309"/>
      <c r="S8" s="309"/>
      <c r="T8" s="309"/>
      <c r="U8" s="310"/>
      <c r="V8" s="120" t="s">
        <v>111</v>
      </c>
      <c r="W8" s="121"/>
      <c r="X8" s="122"/>
      <c r="Y8" s="304"/>
      <c r="Z8" s="304"/>
      <c r="AA8" s="304"/>
      <c r="AB8" s="304"/>
      <c r="AC8" s="304"/>
      <c r="AD8" s="294"/>
      <c r="AE8" s="295"/>
      <c r="AF8" s="296"/>
      <c r="AG8" s="300"/>
      <c r="AH8" s="301"/>
      <c r="AI8" s="301"/>
      <c r="AJ8" s="301"/>
      <c r="AK8" s="302"/>
      <c r="AL8" s="313"/>
      <c r="AM8" s="313"/>
      <c r="AN8" s="347"/>
    </row>
    <row r="9" spans="1:40" ht="20.2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3"/>
      <c r="L9" s="313"/>
      <c r="M9" s="313"/>
      <c r="N9" s="313"/>
      <c r="O9" s="313"/>
      <c r="P9" s="313"/>
      <c r="Q9" s="300"/>
      <c r="R9" s="301"/>
      <c r="S9" s="301"/>
      <c r="T9" s="301"/>
      <c r="U9" s="302"/>
      <c r="V9" s="160"/>
      <c r="W9" s="102"/>
      <c r="X9" s="161"/>
      <c r="Y9" s="304"/>
      <c r="Z9" s="304"/>
      <c r="AA9" s="304"/>
      <c r="AB9" s="304"/>
      <c r="AC9" s="304"/>
      <c r="AD9" s="294"/>
      <c r="AE9" s="295"/>
      <c r="AF9" s="296"/>
      <c r="AG9" s="300"/>
      <c r="AH9" s="301"/>
      <c r="AI9" s="301"/>
      <c r="AJ9" s="301"/>
      <c r="AK9" s="302"/>
      <c r="AL9" s="313"/>
      <c r="AM9" s="313"/>
      <c r="AN9" s="347"/>
    </row>
    <row r="10" spans="1:40" ht="20.25" customHeight="1">
      <c r="A10" s="332" t="s">
        <v>256</v>
      </c>
      <c r="B10" s="333"/>
      <c r="C10" s="230" t="s">
        <v>110</v>
      </c>
      <c r="D10" s="230"/>
      <c r="E10" s="230"/>
      <c r="F10" s="230" t="s">
        <v>110</v>
      </c>
      <c r="G10" s="230"/>
      <c r="H10" s="230"/>
      <c r="I10" s="329" t="s">
        <v>137</v>
      </c>
      <c r="J10" s="170"/>
      <c r="K10" s="313"/>
      <c r="L10" s="313"/>
      <c r="M10" s="313"/>
      <c r="N10" s="313"/>
      <c r="O10" s="313"/>
      <c r="P10" s="313"/>
      <c r="Q10" s="300"/>
      <c r="R10" s="301"/>
      <c r="S10" s="301"/>
      <c r="T10" s="301"/>
      <c r="U10" s="302"/>
      <c r="V10" s="160"/>
      <c r="W10" s="102"/>
      <c r="X10" s="161"/>
      <c r="Y10" s="304"/>
      <c r="Z10" s="304"/>
      <c r="AA10" s="304"/>
      <c r="AB10" s="304"/>
      <c r="AC10" s="304"/>
      <c r="AD10" s="294"/>
      <c r="AE10" s="295"/>
      <c r="AF10" s="296"/>
      <c r="AG10" s="300"/>
      <c r="AH10" s="301"/>
      <c r="AI10" s="301"/>
      <c r="AJ10" s="301"/>
      <c r="AK10" s="302"/>
      <c r="AL10" s="313"/>
      <c r="AM10" s="313"/>
      <c r="AN10" s="347"/>
    </row>
    <row r="11" spans="1:40" ht="23.25" customHeight="1">
      <c r="A11" s="334"/>
      <c r="B11" s="335"/>
      <c r="C11" s="307"/>
      <c r="D11" s="307"/>
      <c r="E11" s="307"/>
      <c r="F11" s="307"/>
      <c r="G11" s="307"/>
      <c r="H11" s="307"/>
      <c r="I11" s="330"/>
      <c r="J11" s="330"/>
      <c r="K11" s="314" t="s">
        <v>138</v>
      </c>
      <c r="L11" s="315"/>
      <c r="M11" s="315"/>
      <c r="N11" s="315"/>
      <c r="O11" s="315"/>
      <c r="P11" s="315"/>
      <c r="Q11" s="300"/>
      <c r="R11" s="301"/>
      <c r="S11" s="301"/>
      <c r="T11" s="301"/>
      <c r="U11" s="302"/>
      <c r="V11" s="160"/>
      <c r="W11" s="102"/>
      <c r="X11" s="161"/>
      <c r="Y11" s="313" t="s">
        <v>258</v>
      </c>
      <c r="Z11" s="313"/>
      <c r="AA11" s="313"/>
      <c r="AB11" s="313"/>
      <c r="AC11" s="313"/>
      <c r="AD11" s="294"/>
      <c r="AE11" s="295"/>
      <c r="AF11" s="296"/>
      <c r="AG11" s="77"/>
      <c r="AH11" s="78"/>
      <c r="AI11" s="78"/>
      <c r="AJ11" s="78"/>
      <c r="AK11" s="79"/>
      <c r="AL11" s="313" t="s">
        <v>259</v>
      </c>
      <c r="AM11" s="313"/>
      <c r="AN11" s="347"/>
    </row>
    <row r="12" spans="1:40" ht="24" customHeight="1">
      <c r="A12" s="334"/>
      <c r="B12" s="335"/>
      <c r="C12" s="307"/>
      <c r="D12" s="307"/>
      <c r="E12" s="307"/>
      <c r="F12" s="307"/>
      <c r="G12" s="307"/>
      <c r="H12" s="307"/>
      <c r="I12" s="330"/>
      <c r="J12" s="330"/>
      <c r="K12" s="315"/>
      <c r="L12" s="315"/>
      <c r="M12" s="315"/>
      <c r="N12" s="315"/>
      <c r="O12" s="315"/>
      <c r="P12" s="315"/>
      <c r="Q12" s="300"/>
      <c r="R12" s="301"/>
      <c r="S12" s="301"/>
      <c r="T12" s="301"/>
      <c r="U12" s="302"/>
      <c r="V12" s="160"/>
      <c r="W12" s="102"/>
      <c r="X12" s="161"/>
      <c r="Y12" s="313"/>
      <c r="Z12" s="313"/>
      <c r="AA12" s="313"/>
      <c r="AB12" s="313"/>
      <c r="AC12" s="313"/>
      <c r="AD12" s="294"/>
      <c r="AE12" s="295"/>
      <c r="AF12" s="296"/>
      <c r="AG12" s="77"/>
      <c r="AH12" s="78"/>
      <c r="AI12" s="78"/>
      <c r="AJ12" s="78"/>
      <c r="AK12" s="79"/>
      <c r="AL12" s="313"/>
      <c r="AM12" s="313"/>
      <c r="AN12" s="347"/>
    </row>
    <row r="13" spans="1:40" ht="18.75" customHeight="1">
      <c r="A13" s="334"/>
      <c r="B13" s="335"/>
      <c r="C13" s="325" t="s">
        <v>139</v>
      </c>
      <c r="D13" s="325"/>
      <c r="E13" s="325"/>
      <c r="F13" s="325" t="s">
        <v>92</v>
      </c>
      <c r="G13" s="325"/>
      <c r="H13" s="325"/>
      <c r="I13" s="330"/>
      <c r="J13" s="330"/>
      <c r="K13" s="313" t="s">
        <v>0</v>
      </c>
      <c r="L13" s="313"/>
      <c r="M13" s="313"/>
      <c r="N13" s="313"/>
      <c r="O13" s="313"/>
      <c r="P13" s="313"/>
      <c r="Q13" s="74"/>
      <c r="R13" s="75"/>
      <c r="S13" s="75"/>
      <c r="T13" s="75"/>
      <c r="U13" s="76"/>
      <c r="V13" s="142" t="s">
        <v>140</v>
      </c>
      <c r="W13" s="142"/>
      <c r="X13" s="142"/>
      <c r="Y13" s="142" t="s">
        <v>141</v>
      </c>
      <c r="Z13" s="142"/>
      <c r="AA13" s="142"/>
      <c r="AB13" s="142"/>
      <c r="AC13" s="142"/>
      <c r="AD13" s="77"/>
      <c r="AE13" s="78"/>
      <c r="AF13" s="79"/>
      <c r="AG13" s="160" t="s">
        <v>142</v>
      </c>
      <c r="AH13" s="102"/>
      <c r="AI13" s="102"/>
      <c r="AJ13" s="102"/>
      <c r="AK13" s="161"/>
      <c r="AL13" s="117"/>
      <c r="AM13" s="117"/>
      <c r="AN13" s="118"/>
    </row>
    <row r="14" spans="1:40" ht="21.75" customHeight="1">
      <c r="A14" s="336"/>
      <c r="B14" s="337"/>
      <c r="C14" s="328" t="s">
        <v>70</v>
      </c>
      <c r="D14" s="328"/>
      <c r="E14" s="328"/>
      <c r="F14" s="328" t="s">
        <v>70</v>
      </c>
      <c r="G14" s="328"/>
      <c r="H14" s="328"/>
      <c r="I14" s="331"/>
      <c r="J14" s="331"/>
      <c r="K14" s="338" t="s">
        <v>70</v>
      </c>
      <c r="L14" s="338"/>
      <c r="M14" s="338"/>
      <c r="N14" s="338"/>
      <c r="O14" s="338"/>
      <c r="P14" s="338"/>
      <c r="Q14" s="286" t="s">
        <v>70</v>
      </c>
      <c r="R14" s="286"/>
      <c r="S14" s="286"/>
      <c r="T14" s="286"/>
      <c r="U14" s="286"/>
      <c r="V14" s="340" t="s">
        <v>70</v>
      </c>
      <c r="W14" s="340"/>
      <c r="X14" s="340"/>
      <c r="Y14" s="340" t="s">
        <v>70</v>
      </c>
      <c r="Z14" s="340"/>
      <c r="AA14" s="340"/>
      <c r="AB14" s="340"/>
      <c r="AC14" s="340"/>
      <c r="AD14" s="80"/>
      <c r="AE14" s="81"/>
      <c r="AF14" s="82"/>
      <c r="AG14" s="340" t="s">
        <v>70</v>
      </c>
      <c r="AH14" s="340"/>
      <c r="AI14" s="340"/>
      <c r="AJ14" s="340"/>
      <c r="AK14" s="340"/>
      <c r="AL14" s="286" t="s">
        <v>143</v>
      </c>
      <c r="AM14" s="286"/>
      <c r="AN14" s="348"/>
    </row>
    <row r="15" spans="1:49" ht="39" customHeight="1">
      <c r="A15" s="287">
        <v>0</v>
      </c>
      <c r="B15" s="287"/>
      <c r="C15" s="287">
        <v>0</v>
      </c>
      <c r="D15" s="287"/>
      <c r="E15" s="287"/>
      <c r="F15" s="287">
        <v>20948</v>
      </c>
      <c r="G15" s="287"/>
      <c r="H15" s="287"/>
      <c r="I15" s="287">
        <v>0</v>
      </c>
      <c r="J15" s="287"/>
      <c r="K15" s="282">
        <f>SUM('P64'!S16:W16)+SUM('P64'!AC16:AE16)-SUM('P64'!AI16:AL16)+SUM('P64'!AP16:AS16)+SUM(C15+F15)</f>
        <v>806984</v>
      </c>
      <c r="L15" s="283"/>
      <c r="M15" s="283"/>
      <c r="N15" s="283"/>
      <c r="O15" s="283"/>
      <c r="P15" s="284"/>
      <c r="Q15" s="339">
        <v>5929970</v>
      </c>
      <c r="R15" s="339"/>
      <c r="S15" s="339"/>
      <c r="T15" s="339"/>
      <c r="U15" s="339"/>
      <c r="V15" s="287">
        <v>56971</v>
      </c>
      <c r="W15" s="287"/>
      <c r="X15" s="287"/>
      <c r="Y15" s="285">
        <f>SUM(K15,V15)</f>
        <v>863955</v>
      </c>
      <c r="Z15" s="285"/>
      <c r="AA15" s="285"/>
      <c r="AB15" s="285"/>
      <c r="AC15" s="285"/>
      <c r="AD15" s="341"/>
      <c r="AE15" s="341"/>
      <c r="AF15" s="341"/>
      <c r="AG15" s="342">
        <v>957232</v>
      </c>
      <c r="AH15" s="343"/>
      <c r="AI15" s="343"/>
      <c r="AJ15" s="343"/>
      <c r="AK15" s="344"/>
      <c r="AL15" s="372">
        <f aca="true" t="shared" si="0" ref="AL15:AL21">Y15/AG15</f>
        <v>0.9025554933391278</v>
      </c>
      <c r="AM15" s="372"/>
      <c r="AN15" s="373"/>
      <c r="AP15" s="227" t="s">
        <v>71</v>
      </c>
      <c r="AQ15" s="159" t="s">
        <v>225</v>
      </c>
      <c r="AR15" s="159" t="s">
        <v>5</v>
      </c>
      <c r="AS15" s="136" t="s">
        <v>6</v>
      </c>
      <c r="AT15" s="137"/>
      <c r="AU15" s="137"/>
      <c r="AV15" s="137"/>
      <c r="AW15" s="376"/>
    </row>
    <row r="16" spans="1:49" ht="39" customHeight="1">
      <c r="A16" s="287">
        <v>3</v>
      </c>
      <c r="B16" s="287"/>
      <c r="C16" s="287">
        <v>4226</v>
      </c>
      <c r="D16" s="287"/>
      <c r="E16" s="287"/>
      <c r="F16" s="287">
        <v>27936</v>
      </c>
      <c r="G16" s="287"/>
      <c r="H16" s="287"/>
      <c r="I16" s="287">
        <v>0</v>
      </c>
      <c r="J16" s="287"/>
      <c r="K16" s="282">
        <f>SUM('P64'!S17:W17)+SUM('P64'!AC17:AE17)-SUM('P64'!AI17:AL17)+SUM('P64'!AP17:AS17)+SUM(C16+F16)</f>
        <v>1136788</v>
      </c>
      <c r="L16" s="283"/>
      <c r="M16" s="283"/>
      <c r="N16" s="283"/>
      <c r="O16" s="283"/>
      <c r="P16" s="284"/>
      <c r="Q16" s="289">
        <v>5773416</v>
      </c>
      <c r="R16" s="289"/>
      <c r="S16" s="289"/>
      <c r="T16" s="289"/>
      <c r="U16" s="289"/>
      <c r="V16" s="287">
        <v>40515</v>
      </c>
      <c r="W16" s="287"/>
      <c r="X16" s="287"/>
      <c r="Y16" s="285">
        <f>SUM(K16,V16)</f>
        <v>1177303</v>
      </c>
      <c r="Z16" s="285"/>
      <c r="AA16" s="285"/>
      <c r="AB16" s="285"/>
      <c r="AC16" s="285"/>
      <c r="AD16" s="341"/>
      <c r="AE16" s="341"/>
      <c r="AF16" s="341"/>
      <c r="AG16" s="342">
        <v>970392</v>
      </c>
      <c r="AH16" s="343"/>
      <c r="AI16" s="343"/>
      <c r="AJ16" s="343"/>
      <c r="AK16" s="344"/>
      <c r="AL16" s="372">
        <f t="shared" si="0"/>
        <v>1.213224140347406</v>
      </c>
      <c r="AM16" s="372"/>
      <c r="AN16" s="373"/>
      <c r="AP16" s="228"/>
      <c r="AQ16" s="231"/>
      <c r="AR16" s="236"/>
      <c r="AS16" s="136" t="s">
        <v>7</v>
      </c>
      <c r="AT16" s="137"/>
      <c r="AU16" s="137"/>
      <c r="AV16" s="137"/>
      <c r="AW16" s="376"/>
    </row>
    <row r="17" spans="1:49" ht="39" customHeight="1">
      <c r="A17" s="287">
        <v>0</v>
      </c>
      <c r="B17" s="287"/>
      <c r="C17" s="287">
        <v>0</v>
      </c>
      <c r="D17" s="287"/>
      <c r="E17" s="287"/>
      <c r="F17" s="287">
        <v>87434</v>
      </c>
      <c r="G17" s="287"/>
      <c r="H17" s="287"/>
      <c r="I17" s="287">
        <v>0</v>
      </c>
      <c r="J17" s="287"/>
      <c r="K17" s="282">
        <f>SUM('P64'!S18:W18)+SUM('P64'!AC18:AE18)-SUM('P64'!AI18:AL18)+SUM('P64'!AP18:AS18)+SUM(C17+F17)</f>
        <v>1719484</v>
      </c>
      <c r="L17" s="283"/>
      <c r="M17" s="283"/>
      <c r="N17" s="283"/>
      <c r="O17" s="283"/>
      <c r="P17" s="284"/>
      <c r="Q17" s="289">
        <v>6269678</v>
      </c>
      <c r="R17" s="289"/>
      <c r="S17" s="289"/>
      <c r="T17" s="289"/>
      <c r="U17" s="289"/>
      <c r="V17" s="287">
        <v>86302</v>
      </c>
      <c r="W17" s="287"/>
      <c r="X17" s="287"/>
      <c r="Y17" s="285">
        <f>SUM(K17,V17)</f>
        <v>1805786</v>
      </c>
      <c r="Z17" s="285"/>
      <c r="AA17" s="285"/>
      <c r="AB17" s="285"/>
      <c r="AC17" s="285"/>
      <c r="AD17" s="341"/>
      <c r="AE17" s="341"/>
      <c r="AF17" s="341"/>
      <c r="AG17" s="342">
        <v>1953358</v>
      </c>
      <c r="AH17" s="343"/>
      <c r="AI17" s="343"/>
      <c r="AJ17" s="343"/>
      <c r="AK17" s="344"/>
      <c r="AL17" s="372">
        <f t="shared" si="0"/>
        <v>0.9244521485564858</v>
      </c>
      <c r="AM17" s="372"/>
      <c r="AN17" s="373"/>
      <c r="AP17" s="228"/>
      <c r="AQ17" s="231"/>
      <c r="AR17" s="237" t="s">
        <v>123</v>
      </c>
      <c r="AS17" s="143"/>
      <c r="AT17" s="143"/>
      <c r="AU17" s="143"/>
      <c r="AV17" s="143"/>
      <c r="AW17" s="377"/>
    </row>
    <row r="18" spans="1:49" ht="39" customHeight="1">
      <c r="A18" s="290">
        <f>SUM(A15:B17)</f>
        <v>3</v>
      </c>
      <c r="B18" s="290"/>
      <c r="C18" s="290">
        <f>SUM(C15:E17)</f>
        <v>4226</v>
      </c>
      <c r="D18" s="290"/>
      <c r="E18" s="290"/>
      <c r="F18" s="290">
        <f>SUM(F15:H17)</f>
        <v>136318</v>
      </c>
      <c r="G18" s="290"/>
      <c r="H18" s="290"/>
      <c r="I18" s="290">
        <f>SUM(I15:J17)</f>
        <v>0</v>
      </c>
      <c r="J18" s="290"/>
      <c r="K18" s="288">
        <f>SUM(K15:P17)</f>
        <v>3663256</v>
      </c>
      <c r="L18" s="288"/>
      <c r="M18" s="288"/>
      <c r="N18" s="288"/>
      <c r="O18" s="288"/>
      <c r="P18" s="288"/>
      <c r="Q18" s="288">
        <f>SUM(Q15:U17)</f>
        <v>17973064</v>
      </c>
      <c r="R18" s="288"/>
      <c r="S18" s="288"/>
      <c r="T18" s="288"/>
      <c r="U18" s="288"/>
      <c r="V18" s="290">
        <f>SUM(V15:X17)</f>
        <v>183788</v>
      </c>
      <c r="W18" s="290"/>
      <c r="X18" s="290"/>
      <c r="Y18" s="290">
        <f>SUM(Y15:AC17)</f>
        <v>3847044</v>
      </c>
      <c r="Z18" s="290"/>
      <c r="AA18" s="290"/>
      <c r="AB18" s="290"/>
      <c r="AC18" s="290"/>
      <c r="AD18" s="352"/>
      <c r="AE18" s="352"/>
      <c r="AF18" s="352"/>
      <c r="AG18" s="354">
        <f>SUM(AG15:AK17)</f>
        <v>3880982</v>
      </c>
      <c r="AH18" s="354"/>
      <c r="AI18" s="354"/>
      <c r="AJ18" s="354"/>
      <c r="AK18" s="354"/>
      <c r="AL18" s="365">
        <f t="shared" si="0"/>
        <v>0.9912553060024499</v>
      </c>
      <c r="AM18" s="365"/>
      <c r="AN18" s="366"/>
      <c r="AP18" s="228"/>
      <c r="AQ18" s="232"/>
      <c r="AR18" s="233" t="s">
        <v>248</v>
      </c>
      <c r="AS18" s="234"/>
      <c r="AT18" s="234"/>
      <c r="AU18" s="234"/>
      <c r="AV18" s="234"/>
      <c r="AW18" s="378"/>
    </row>
    <row r="19" spans="1:49" ht="39" customHeight="1">
      <c r="A19" s="287">
        <v>0</v>
      </c>
      <c r="B19" s="287"/>
      <c r="C19" s="287">
        <v>0</v>
      </c>
      <c r="D19" s="287"/>
      <c r="E19" s="287"/>
      <c r="F19" s="287">
        <v>0</v>
      </c>
      <c r="G19" s="287"/>
      <c r="H19" s="287"/>
      <c r="I19" s="316"/>
      <c r="J19" s="316"/>
      <c r="K19" s="282">
        <f>SUM('P64'!S20:W20)+SUM('P64'!AC20:AE20)-SUM('P64'!AI20:AL20)+SUM('P64'!AP20:AS20)+SUM(C19+F19)</f>
        <v>263792</v>
      </c>
      <c r="L19" s="283"/>
      <c r="M19" s="283"/>
      <c r="N19" s="283"/>
      <c r="O19" s="283"/>
      <c r="P19" s="284"/>
      <c r="Q19" s="289">
        <v>9576052</v>
      </c>
      <c r="R19" s="289"/>
      <c r="S19" s="289"/>
      <c r="T19" s="289"/>
      <c r="U19" s="289"/>
      <c r="V19" s="287">
        <v>1038</v>
      </c>
      <c r="W19" s="287"/>
      <c r="X19" s="287"/>
      <c r="Y19" s="285">
        <f aca="true" t="shared" si="1" ref="Y19:Y24">SUM(K19,V19)</f>
        <v>264830</v>
      </c>
      <c r="Z19" s="285"/>
      <c r="AA19" s="285"/>
      <c r="AB19" s="285"/>
      <c r="AC19" s="285"/>
      <c r="AD19" s="341"/>
      <c r="AE19" s="341"/>
      <c r="AF19" s="341"/>
      <c r="AG19" s="353">
        <v>222718</v>
      </c>
      <c r="AH19" s="353"/>
      <c r="AI19" s="353"/>
      <c r="AJ19" s="353"/>
      <c r="AK19" s="353"/>
      <c r="AL19" s="372">
        <f t="shared" si="0"/>
        <v>1.1890821577061577</v>
      </c>
      <c r="AM19" s="372"/>
      <c r="AN19" s="373"/>
      <c r="AP19" s="228"/>
      <c r="AQ19" s="218" t="s">
        <v>124</v>
      </c>
      <c r="AR19" s="219"/>
      <c r="AS19" s="219"/>
      <c r="AT19" s="219"/>
      <c r="AU19" s="219"/>
      <c r="AV19" s="102" t="s">
        <v>125</v>
      </c>
      <c r="AW19" s="161"/>
    </row>
    <row r="20" spans="1:49" ht="39" customHeight="1">
      <c r="A20" s="287">
        <v>0</v>
      </c>
      <c r="B20" s="287"/>
      <c r="C20" s="287">
        <v>0</v>
      </c>
      <c r="D20" s="287"/>
      <c r="E20" s="287"/>
      <c r="F20" s="287">
        <v>0</v>
      </c>
      <c r="G20" s="287"/>
      <c r="H20" s="287"/>
      <c r="I20" s="317"/>
      <c r="J20" s="317"/>
      <c r="K20" s="282">
        <f>SUM('P64'!S21:W21)+SUM('P64'!AC21:AE21)-SUM('P64'!AI21:AL21)+SUM('P64'!AP21:AS21)+SUM(C20+F20)</f>
        <v>49774</v>
      </c>
      <c r="L20" s="283"/>
      <c r="M20" s="283"/>
      <c r="N20" s="283"/>
      <c r="O20" s="283"/>
      <c r="P20" s="284"/>
      <c r="Q20" s="289">
        <v>68933</v>
      </c>
      <c r="R20" s="289"/>
      <c r="S20" s="289"/>
      <c r="T20" s="289"/>
      <c r="U20" s="289"/>
      <c r="V20" s="287">
        <v>2605</v>
      </c>
      <c r="W20" s="287"/>
      <c r="X20" s="287"/>
      <c r="Y20" s="285">
        <f t="shared" si="1"/>
        <v>52379</v>
      </c>
      <c r="Z20" s="285"/>
      <c r="AA20" s="285"/>
      <c r="AB20" s="285"/>
      <c r="AC20" s="285"/>
      <c r="AD20" s="341"/>
      <c r="AE20" s="341"/>
      <c r="AF20" s="341"/>
      <c r="AG20" s="353">
        <v>64502</v>
      </c>
      <c r="AH20" s="353"/>
      <c r="AI20" s="353"/>
      <c r="AJ20" s="353"/>
      <c r="AK20" s="353"/>
      <c r="AL20" s="372">
        <f t="shared" si="0"/>
        <v>0.8120523394623422</v>
      </c>
      <c r="AM20" s="372"/>
      <c r="AN20" s="373"/>
      <c r="AP20" s="229"/>
      <c r="AQ20" s="225" t="s">
        <v>73</v>
      </c>
      <c r="AR20" s="226"/>
      <c r="AS20" s="226"/>
      <c r="AT20" s="226"/>
      <c r="AU20" s="226"/>
      <c r="AV20" s="148" t="s">
        <v>126</v>
      </c>
      <c r="AW20" s="380"/>
    </row>
    <row r="21" spans="1:49" ht="39" customHeight="1">
      <c r="A21" s="287">
        <v>0</v>
      </c>
      <c r="B21" s="287"/>
      <c r="C21" s="287">
        <v>0</v>
      </c>
      <c r="D21" s="287"/>
      <c r="E21" s="287"/>
      <c r="F21" s="287">
        <v>0</v>
      </c>
      <c r="G21" s="287"/>
      <c r="H21" s="287"/>
      <c r="I21" s="317"/>
      <c r="J21" s="317"/>
      <c r="K21" s="282">
        <f>SUM('P64'!S22:W22)+SUM('P64'!AC22:AE22)-SUM('P64'!AI22:AL22)+SUM('P64'!AP22:AS22)+SUM(C21+F21)</f>
        <v>1448</v>
      </c>
      <c r="L21" s="283"/>
      <c r="M21" s="283"/>
      <c r="N21" s="283"/>
      <c r="O21" s="283"/>
      <c r="P21" s="284"/>
      <c r="Q21" s="289">
        <v>7361</v>
      </c>
      <c r="R21" s="289"/>
      <c r="S21" s="289"/>
      <c r="T21" s="289"/>
      <c r="U21" s="289"/>
      <c r="V21" s="287">
        <v>125</v>
      </c>
      <c r="W21" s="287"/>
      <c r="X21" s="287"/>
      <c r="Y21" s="285">
        <f t="shared" si="1"/>
        <v>1573</v>
      </c>
      <c r="Z21" s="285"/>
      <c r="AA21" s="285"/>
      <c r="AB21" s="285"/>
      <c r="AC21" s="285"/>
      <c r="AD21" s="341"/>
      <c r="AE21" s="341"/>
      <c r="AF21" s="341"/>
      <c r="AG21" s="353">
        <v>2554</v>
      </c>
      <c r="AH21" s="353"/>
      <c r="AI21" s="353"/>
      <c r="AJ21" s="353"/>
      <c r="AK21" s="353"/>
      <c r="AL21" s="372">
        <f t="shared" si="0"/>
        <v>0.6158966327329679</v>
      </c>
      <c r="AM21" s="372"/>
      <c r="AN21" s="373"/>
      <c r="AP21" s="228"/>
      <c r="AQ21" s="223" t="s">
        <v>74</v>
      </c>
      <c r="AR21" s="224"/>
      <c r="AS21" s="224"/>
      <c r="AT21" s="224"/>
      <c r="AU21" s="224"/>
      <c r="AV21" s="102" t="s">
        <v>127</v>
      </c>
      <c r="AW21" s="161"/>
    </row>
    <row r="22" spans="1:49" ht="39" customHeight="1">
      <c r="A22" s="287">
        <v>0</v>
      </c>
      <c r="B22" s="287"/>
      <c r="C22" s="287">
        <v>0</v>
      </c>
      <c r="D22" s="287"/>
      <c r="E22" s="287"/>
      <c r="F22" s="287">
        <v>1171</v>
      </c>
      <c r="G22" s="287"/>
      <c r="H22" s="287"/>
      <c r="I22" s="317"/>
      <c r="J22" s="317"/>
      <c r="K22" s="282">
        <f>SUM('P64'!S23:W23)+SUM('P64'!AC23:AE23)-SUM('P64'!AI23:AL23)+SUM('P64'!AP23:AS23)+SUM(C22+F22)</f>
        <v>8646</v>
      </c>
      <c r="L22" s="283"/>
      <c r="M22" s="283"/>
      <c r="N22" s="283"/>
      <c r="O22" s="283"/>
      <c r="P22" s="284"/>
      <c r="Q22" s="289">
        <v>0</v>
      </c>
      <c r="R22" s="289"/>
      <c r="S22" s="289"/>
      <c r="T22" s="289"/>
      <c r="U22" s="289"/>
      <c r="V22" s="287">
        <v>0</v>
      </c>
      <c r="W22" s="287"/>
      <c r="X22" s="287"/>
      <c r="Y22" s="285">
        <f t="shared" si="1"/>
        <v>8646</v>
      </c>
      <c r="Z22" s="285"/>
      <c r="AA22" s="285"/>
      <c r="AB22" s="285"/>
      <c r="AC22" s="285"/>
      <c r="AD22" s="341"/>
      <c r="AE22" s="341"/>
      <c r="AF22" s="341"/>
      <c r="AG22" s="353">
        <v>0</v>
      </c>
      <c r="AH22" s="353"/>
      <c r="AI22" s="353"/>
      <c r="AJ22" s="353"/>
      <c r="AK22" s="353"/>
      <c r="AL22" s="367" t="s">
        <v>360</v>
      </c>
      <c r="AM22" s="368"/>
      <c r="AN22" s="369"/>
      <c r="AP22" s="229"/>
      <c r="AQ22" s="220" t="s">
        <v>75</v>
      </c>
      <c r="AR22" s="221"/>
      <c r="AS22" s="221"/>
      <c r="AT22" s="221"/>
      <c r="AU22" s="221"/>
      <c r="AV22" s="148" t="s">
        <v>128</v>
      </c>
      <c r="AW22" s="380"/>
    </row>
    <row r="23" spans="1:49" ht="39" customHeight="1">
      <c r="A23" s="287">
        <v>0</v>
      </c>
      <c r="B23" s="287"/>
      <c r="C23" s="287">
        <v>0</v>
      </c>
      <c r="D23" s="287"/>
      <c r="E23" s="287"/>
      <c r="F23" s="287">
        <v>0</v>
      </c>
      <c r="G23" s="287"/>
      <c r="H23" s="287"/>
      <c r="I23" s="287">
        <v>0</v>
      </c>
      <c r="J23" s="287"/>
      <c r="K23" s="282">
        <f>SUM('P64'!S24:W24)+SUM('P64'!AC24:AE24)-SUM('P64'!AI24:AL24)+SUM('P64'!AP24:AS24)+SUM(C23+F23)</f>
        <v>0</v>
      </c>
      <c r="L23" s="283"/>
      <c r="M23" s="283"/>
      <c r="N23" s="283"/>
      <c r="O23" s="283"/>
      <c r="P23" s="284"/>
      <c r="Q23" s="289">
        <v>0</v>
      </c>
      <c r="R23" s="289"/>
      <c r="S23" s="289"/>
      <c r="T23" s="289"/>
      <c r="U23" s="289"/>
      <c r="V23" s="287">
        <v>0</v>
      </c>
      <c r="W23" s="287"/>
      <c r="X23" s="287"/>
      <c r="Y23" s="285">
        <f t="shared" si="1"/>
        <v>0</v>
      </c>
      <c r="Z23" s="285"/>
      <c r="AA23" s="285"/>
      <c r="AB23" s="285"/>
      <c r="AC23" s="285"/>
      <c r="AD23" s="341"/>
      <c r="AE23" s="341"/>
      <c r="AF23" s="341"/>
      <c r="AG23" s="353">
        <v>0</v>
      </c>
      <c r="AH23" s="353"/>
      <c r="AI23" s="353"/>
      <c r="AJ23" s="353"/>
      <c r="AK23" s="353"/>
      <c r="AL23" s="367" t="s">
        <v>361</v>
      </c>
      <c r="AM23" s="368"/>
      <c r="AN23" s="369"/>
      <c r="AP23" s="228"/>
      <c r="AQ23" s="222" t="s">
        <v>129</v>
      </c>
      <c r="AR23" s="219"/>
      <c r="AS23" s="219"/>
      <c r="AT23" s="219"/>
      <c r="AU23" s="219"/>
      <c r="AV23" s="102" t="s">
        <v>130</v>
      </c>
      <c r="AW23" s="161"/>
    </row>
    <row r="24" spans="1:49" ht="39" customHeight="1">
      <c r="A24" s="287">
        <v>0</v>
      </c>
      <c r="B24" s="287"/>
      <c r="C24" s="287">
        <v>0</v>
      </c>
      <c r="D24" s="287"/>
      <c r="E24" s="287"/>
      <c r="F24" s="287">
        <v>0</v>
      </c>
      <c r="G24" s="287"/>
      <c r="H24" s="287"/>
      <c r="I24" s="287">
        <v>0</v>
      </c>
      <c r="J24" s="287"/>
      <c r="K24" s="282">
        <f>SUM('P64'!S25:W25)+SUM('P64'!AC25:AE25)-SUM('P64'!AI25:AL25)+SUM('P64'!AP25:AS25)+SUM(C24+F24)</f>
        <v>0</v>
      </c>
      <c r="L24" s="283"/>
      <c r="M24" s="283"/>
      <c r="N24" s="283"/>
      <c r="O24" s="283"/>
      <c r="P24" s="284"/>
      <c r="Q24" s="289">
        <v>0</v>
      </c>
      <c r="R24" s="289"/>
      <c r="S24" s="289"/>
      <c r="T24" s="289"/>
      <c r="U24" s="289"/>
      <c r="V24" s="287">
        <v>0</v>
      </c>
      <c r="W24" s="287"/>
      <c r="X24" s="287"/>
      <c r="Y24" s="285">
        <f t="shared" si="1"/>
        <v>0</v>
      </c>
      <c r="Z24" s="285"/>
      <c r="AA24" s="285"/>
      <c r="AB24" s="285"/>
      <c r="AC24" s="285"/>
      <c r="AD24" s="341"/>
      <c r="AE24" s="341"/>
      <c r="AF24" s="341"/>
      <c r="AG24" s="353">
        <v>0</v>
      </c>
      <c r="AH24" s="353"/>
      <c r="AI24" s="353"/>
      <c r="AJ24" s="353"/>
      <c r="AK24" s="353"/>
      <c r="AL24" s="367" t="s">
        <v>360</v>
      </c>
      <c r="AM24" s="368"/>
      <c r="AN24" s="369"/>
      <c r="AP24" s="229"/>
      <c r="AQ24" s="220" t="s">
        <v>131</v>
      </c>
      <c r="AR24" s="221"/>
      <c r="AS24" s="221"/>
      <c r="AT24" s="221"/>
      <c r="AU24" s="221"/>
      <c r="AV24" s="148" t="s">
        <v>132</v>
      </c>
      <c r="AW24" s="380"/>
    </row>
    <row r="25" spans="1:49" ht="39" customHeight="1">
      <c r="A25" s="290">
        <f>SUM(A18:B24)</f>
        <v>3</v>
      </c>
      <c r="B25" s="290"/>
      <c r="C25" s="290">
        <f>SUM(C18:E24)</f>
        <v>4226</v>
      </c>
      <c r="D25" s="290"/>
      <c r="E25" s="290"/>
      <c r="F25" s="290">
        <f>SUM(F18:H24)</f>
        <v>137489</v>
      </c>
      <c r="G25" s="290"/>
      <c r="H25" s="290"/>
      <c r="I25" s="290">
        <f>SUM(I18:J24)</f>
        <v>0</v>
      </c>
      <c r="J25" s="290"/>
      <c r="K25" s="288">
        <f>SUM(K18:P24)</f>
        <v>3986916</v>
      </c>
      <c r="L25" s="288"/>
      <c r="M25" s="288"/>
      <c r="N25" s="288"/>
      <c r="O25" s="288"/>
      <c r="P25" s="288"/>
      <c r="Q25" s="288">
        <f>SUM(Q18:U24)</f>
        <v>27625410</v>
      </c>
      <c r="R25" s="288"/>
      <c r="S25" s="288"/>
      <c r="T25" s="288"/>
      <c r="U25" s="288"/>
      <c r="V25" s="290">
        <f>SUM(V18:X24)</f>
        <v>187556</v>
      </c>
      <c r="W25" s="290"/>
      <c r="X25" s="290"/>
      <c r="Y25" s="290">
        <f>SUM(Y18:AC24)</f>
        <v>4174472</v>
      </c>
      <c r="Z25" s="290"/>
      <c r="AA25" s="290"/>
      <c r="AB25" s="290"/>
      <c r="AC25" s="290"/>
      <c r="AD25" s="352"/>
      <c r="AE25" s="352"/>
      <c r="AF25" s="352"/>
      <c r="AG25" s="354">
        <f>SUM(AG18:AK24)</f>
        <v>4170756</v>
      </c>
      <c r="AH25" s="354"/>
      <c r="AI25" s="354"/>
      <c r="AJ25" s="354"/>
      <c r="AK25" s="354"/>
      <c r="AL25" s="365">
        <f aca="true" t="shared" si="2" ref="AL25:AL30">Y25/AG25</f>
        <v>1.0008909655707503</v>
      </c>
      <c r="AM25" s="365"/>
      <c r="AN25" s="366"/>
      <c r="AP25" s="229"/>
      <c r="AQ25" s="381" t="s">
        <v>81</v>
      </c>
      <c r="AR25" s="382"/>
      <c r="AS25" s="382"/>
      <c r="AT25" s="382"/>
      <c r="AU25" s="382"/>
      <c r="AV25" s="382"/>
      <c r="AW25" s="383"/>
    </row>
    <row r="26" spans="1:49" ht="39" customHeight="1">
      <c r="A26" s="287">
        <v>0</v>
      </c>
      <c r="B26" s="287"/>
      <c r="C26" s="287">
        <v>0</v>
      </c>
      <c r="D26" s="287"/>
      <c r="E26" s="287"/>
      <c r="F26" s="287">
        <v>0</v>
      </c>
      <c r="G26" s="287"/>
      <c r="H26" s="287"/>
      <c r="I26" s="287">
        <v>0</v>
      </c>
      <c r="J26" s="287"/>
      <c r="K26" s="282">
        <f>SUM('P64'!S27:W27)+SUM('P64'!AC27:AE27)-SUM('P64'!AI27:AL27)+SUM('P64'!AP27:AS27)+SUM(C26+F26)</f>
        <v>1136265</v>
      </c>
      <c r="L26" s="283"/>
      <c r="M26" s="283"/>
      <c r="N26" s="283"/>
      <c r="O26" s="283"/>
      <c r="P26" s="284"/>
      <c r="Q26" s="289">
        <v>4251413</v>
      </c>
      <c r="R26" s="289"/>
      <c r="S26" s="289"/>
      <c r="T26" s="289"/>
      <c r="U26" s="289"/>
      <c r="V26" s="287">
        <v>12753</v>
      </c>
      <c r="W26" s="287"/>
      <c r="X26" s="287"/>
      <c r="Y26" s="285">
        <f>SUM(K26,V26)</f>
        <v>1149018</v>
      </c>
      <c r="Z26" s="285"/>
      <c r="AA26" s="285"/>
      <c r="AB26" s="285"/>
      <c r="AC26" s="285"/>
      <c r="AD26" s="341"/>
      <c r="AE26" s="341"/>
      <c r="AF26" s="341"/>
      <c r="AG26" s="353">
        <v>1086364</v>
      </c>
      <c r="AH26" s="353"/>
      <c r="AI26" s="353"/>
      <c r="AJ26" s="353"/>
      <c r="AK26" s="353"/>
      <c r="AL26" s="372">
        <f t="shared" si="2"/>
        <v>1.0576731187705042</v>
      </c>
      <c r="AM26" s="372"/>
      <c r="AN26" s="373"/>
      <c r="AP26" s="253" t="s">
        <v>133</v>
      </c>
      <c r="AQ26" s="221"/>
      <c r="AR26" s="221"/>
      <c r="AS26" s="221"/>
      <c r="AT26" s="221"/>
      <c r="AU26" s="221"/>
      <c r="AV26" s="148" t="s">
        <v>134</v>
      </c>
      <c r="AW26" s="380"/>
    </row>
    <row r="27" spans="1:49" ht="39" customHeight="1">
      <c r="A27" s="287">
        <v>0</v>
      </c>
      <c r="B27" s="287"/>
      <c r="C27" s="287">
        <v>0</v>
      </c>
      <c r="D27" s="287"/>
      <c r="E27" s="287"/>
      <c r="F27" s="287">
        <v>0</v>
      </c>
      <c r="G27" s="287"/>
      <c r="H27" s="287"/>
      <c r="I27" s="287">
        <v>0</v>
      </c>
      <c r="J27" s="287"/>
      <c r="K27" s="282">
        <f>SUM('P64'!S28:W28)+SUM('P64'!AC28:AE28)-SUM('P64'!AI28:AL28)+SUM('P64'!AP28:AS28)+SUM(C27+F27)</f>
        <v>0</v>
      </c>
      <c r="L27" s="283"/>
      <c r="M27" s="283"/>
      <c r="N27" s="283"/>
      <c r="O27" s="283"/>
      <c r="P27" s="284"/>
      <c r="Q27" s="289">
        <v>0</v>
      </c>
      <c r="R27" s="289"/>
      <c r="S27" s="289"/>
      <c r="T27" s="289"/>
      <c r="U27" s="289"/>
      <c r="V27" s="287">
        <v>0</v>
      </c>
      <c r="W27" s="287"/>
      <c r="X27" s="287"/>
      <c r="Y27" s="285">
        <f>SUM(K27,V27)</f>
        <v>0</v>
      </c>
      <c r="Z27" s="285"/>
      <c r="AA27" s="285"/>
      <c r="AB27" s="285"/>
      <c r="AC27" s="285"/>
      <c r="AD27" s="341"/>
      <c r="AE27" s="341"/>
      <c r="AF27" s="341"/>
      <c r="AG27" s="353">
        <v>0</v>
      </c>
      <c r="AH27" s="353"/>
      <c r="AI27" s="353"/>
      <c r="AJ27" s="353"/>
      <c r="AK27" s="353"/>
      <c r="AL27" s="367" t="s">
        <v>360</v>
      </c>
      <c r="AM27" s="368"/>
      <c r="AN27" s="369"/>
      <c r="AP27" s="243" t="s">
        <v>250</v>
      </c>
      <c r="AQ27" s="244"/>
      <c r="AR27" s="244"/>
      <c r="AS27" s="244"/>
      <c r="AT27" s="244"/>
      <c r="AU27" s="244"/>
      <c r="AV27" s="148" t="s">
        <v>249</v>
      </c>
      <c r="AW27" s="380"/>
    </row>
    <row r="28" spans="1:49" ht="39" customHeight="1">
      <c r="A28" s="287">
        <v>1</v>
      </c>
      <c r="B28" s="287"/>
      <c r="C28" s="287">
        <v>7340</v>
      </c>
      <c r="D28" s="287"/>
      <c r="E28" s="287"/>
      <c r="F28" s="287">
        <v>42302</v>
      </c>
      <c r="G28" s="287"/>
      <c r="H28" s="287"/>
      <c r="I28" s="287">
        <v>0</v>
      </c>
      <c r="J28" s="287"/>
      <c r="K28" s="282">
        <f>SUM('P64'!S29:W29)+SUM('P64'!AC29:AE29)-SUM('P64'!AI29:AL29)+SUM('P64'!AP29:AS29)+SUM(C28+F28)</f>
        <v>5321100</v>
      </c>
      <c r="L28" s="283"/>
      <c r="M28" s="283"/>
      <c r="N28" s="283"/>
      <c r="O28" s="283"/>
      <c r="P28" s="284"/>
      <c r="Q28" s="349"/>
      <c r="R28" s="349"/>
      <c r="S28" s="349"/>
      <c r="T28" s="349"/>
      <c r="U28" s="349"/>
      <c r="V28" s="287">
        <v>94489</v>
      </c>
      <c r="W28" s="287"/>
      <c r="X28" s="287"/>
      <c r="Y28" s="285">
        <f>SUM(K28,V28)</f>
        <v>5415589</v>
      </c>
      <c r="Z28" s="285"/>
      <c r="AA28" s="285"/>
      <c r="AB28" s="285"/>
      <c r="AC28" s="285"/>
      <c r="AD28" s="317"/>
      <c r="AE28" s="317"/>
      <c r="AF28" s="317"/>
      <c r="AG28" s="353">
        <v>5731417</v>
      </c>
      <c r="AH28" s="353"/>
      <c r="AI28" s="353"/>
      <c r="AJ28" s="353"/>
      <c r="AK28" s="353"/>
      <c r="AL28" s="372">
        <f t="shared" si="2"/>
        <v>0.9448953025054712</v>
      </c>
      <c r="AM28" s="372"/>
      <c r="AN28" s="373"/>
      <c r="AP28" s="384" t="s">
        <v>135</v>
      </c>
      <c r="AQ28" s="247"/>
      <c r="AR28" s="247"/>
      <c r="AS28" s="247"/>
      <c r="AT28" s="247"/>
      <c r="AU28" s="247"/>
      <c r="AV28" s="121" t="s">
        <v>136</v>
      </c>
      <c r="AW28" s="122"/>
    </row>
    <row r="29" spans="1:49" ht="39" customHeight="1">
      <c r="A29" s="324">
        <f>SUM(A25:B28)</f>
        <v>4</v>
      </c>
      <c r="B29" s="324"/>
      <c r="C29" s="324">
        <f>SUM(C25:E28)</f>
        <v>11566</v>
      </c>
      <c r="D29" s="324"/>
      <c r="E29" s="324"/>
      <c r="F29" s="324">
        <f>SUM(F25:H28)</f>
        <v>179791</v>
      </c>
      <c r="G29" s="324"/>
      <c r="H29" s="324"/>
      <c r="I29" s="324">
        <f>SUM(I25:J28)</f>
        <v>0</v>
      </c>
      <c r="J29" s="324"/>
      <c r="K29" s="391">
        <f>SUM(K25:P28)</f>
        <v>10444281</v>
      </c>
      <c r="L29" s="392"/>
      <c r="M29" s="392"/>
      <c r="N29" s="392"/>
      <c r="O29" s="392"/>
      <c r="P29" s="393"/>
      <c r="Q29" s="389"/>
      <c r="R29" s="389"/>
      <c r="S29" s="389"/>
      <c r="T29" s="389"/>
      <c r="U29" s="389"/>
      <c r="V29" s="324">
        <f>SUM(V25:X28)</f>
        <v>294798</v>
      </c>
      <c r="W29" s="324"/>
      <c r="X29" s="324"/>
      <c r="Y29" s="324">
        <f>SUM(Y25:AC28)</f>
        <v>10739079</v>
      </c>
      <c r="Z29" s="324"/>
      <c r="AA29" s="324"/>
      <c r="AB29" s="324"/>
      <c r="AC29" s="324"/>
      <c r="AD29" s="390"/>
      <c r="AE29" s="390"/>
      <c r="AF29" s="390"/>
      <c r="AG29" s="388">
        <f>SUM(AG25:AK28)</f>
        <v>10988537</v>
      </c>
      <c r="AH29" s="388"/>
      <c r="AI29" s="388"/>
      <c r="AJ29" s="388"/>
      <c r="AK29" s="388"/>
      <c r="AL29" s="374">
        <f>Y29/AG29</f>
        <v>0.9772983428094204</v>
      </c>
      <c r="AM29" s="374"/>
      <c r="AN29" s="375"/>
      <c r="AP29" s="387" t="s">
        <v>365</v>
      </c>
      <c r="AQ29" s="385"/>
      <c r="AR29" s="385"/>
      <c r="AS29" s="385"/>
      <c r="AT29" s="385"/>
      <c r="AU29" s="385"/>
      <c r="AV29" s="385" t="s">
        <v>369</v>
      </c>
      <c r="AW29" s="386"/>
    </row>
    <row r="30" spans="1:49" ht="39" customHeight="1">
      <c r="A30" s="322"/>
      <c r="B30" s="323"/>
      <c r="C30" s="319">
        <v>10647</v>
      </c>
      <c r="D30" s="321"/>
      <c r="E30" s="320"/>
      <c r="F30" s="319">
        <v>246212</v>
      </c>
      <c r="G30" s="321"/>
      <c r="H30" s="320"/>
      <c r="I30" s="319">
        <v>0</v>
      </c>
      <c r="J30" s="320"/>
      <c r="K30" s="282">
        <f>SUM('P64'!S31:W31)+SUM('P64'!AC31:AE31)-SUM('P64'!AI31:AL31)+SUM('P64'!AP31:AS31)+SUM(C30+F30)</f>
        <v>7392064</v>
      </c>
      <c r="L30" s="283"/>
      <c r="M30" s="283"/>
      <c r="N30" s="283"/>
      <c r="O30" s="283"/>
      <c r="P30" s="284"/>
      <c r="Q30" s="322"/>
      <c r="R30" s="351"/>
      <c r="S30" s="351"/>
      <c r="T30" s="351"/>
      <c r="U30" s="323"/>
      <c r="V30" s="319">
        <v>154119</v>
      </c>
      <c r="W30" s="321"/>
      <c r="X30" s="320"/>
      <c r="Y30" s="285">
        <f>SUM(K30,V30)</f>
        <v>7546183</v>
      </c>
      <c r="Z30" s="285"/>
      <c r="AA30" s="285"/>
      <c r="AB30" s="285"/>
      <c r="AC30" s="285"/>
      <c r="AD30" s="359"/>
      <c r="AE30" s="360"/>
      <c r="AF30" s="361"/>
      <c r="AG30" s="362">
        <v>7552901</v>
      </c>
      <c r="AH30" s="363"/>
      <c r="AI30" s="363"/>
      <c r="AJ30" s="363"/>
      <c r="AK30" s="364"/>
      <c r="AL30" s="372">
        <f t="shared" si="2"/>
        <v>0.9991105404400243</v>
      </c>
      <c r="AM30" s="372"/>
      <c r="AN30" s="373"/>
      <c r="AP30" s="238" t="s">
        <v>356</v>
      </c>
      <c r="AQ30" s="239"/>
      <c r="AR30" s="239"/>
      <c r="AS30" s="239"/>
      <c r="AT30" s="239"/>
      <c r="AU30" s="239"/>
      <c r="AV30" s="137" t="s">
        <v>367</v>
      </c>
      <c r="AW30" s="376"/>
    </row>
    <row r="31" spans="1:49" ht="39" customHeight="1" thickBot="1">
      <c r="A31" s="318">
        <f>SUM(A29:B30)</f>
        <v>4</v>
      </c>
      <c r="B31" s="318"/>
      <c r="C31" s="318">
        <f>SUM(C29:E30)</f>
        <v>22213</v>
      </c>
      <c r="D31" s="318"/>
      <c r="E31" s="318"/>
      <c r="F31" s="318">
        <f>SUM(F29:H30)</f>
        <v>426003</v>
      </c>
      <c r="G31" s="318"/>
      <c r="H31" s="318"/>
      <c r="I31" s="318">
        <f>SUM(I29:J30)</f>
        <v>0</v>
      </c>
      <c r="J31" s="318"/>
      <c r="K31" s="318">
        <f>SUM(K29:P30)</f>
        <v>17836345</v>
      </c>
      <c r="L31" s="318"/>
      <c r="M31" s="318"/>
      <c r="N31" s="318"/>
      <c r="O31" s="318"/>
      <c r="P31" s="318"/>
      <c r="Q31" s="350"/>
      <c r="R31" s="350"/>
      <c r="S31" s="350"/>
      <c r="T31" s="350"/>
      <c r="U31" s="350"/>
      <c r="V31" s="318">
        <f>SUM(V29:X30)</f>
        <v>448917</v>
      </c>
      <c r="W31" s="318"/>
      <c r="X31" s="318"/>
      <c r="Y31" s="355">
        <f>SUM(Y29:AC30)</f>
        <v>18285262</v>
      </c>
      <c r="Z31" s="356"/>
      <c r="AA31" s="356"/>
      <c r="AB31" s="356"/>
      <c r="AC31" s="357"/>
      <c r="AD31" s="358">
        <v>256806</v>
      </c>
      <c r="AE31" s="358"/>
      <c r="AF31" s="358"/>
      <c r="AG31" s="318">
        <f>SUM(AG29:AK30)</f>
        <v>18541438</v>
      </c>
      <c r="AH31" s="318"/>
      <c r="AI31" s="318"/>
      <c r="AJ31" s="318"/>
      <c r="AK31" s="318"/>
      <c r="AL31" s="370">
        <f>Y31/AG31</f>
        <v>0.986183595900167</v>
      </c>
      <c r="AM31" s="370"/>
      <c r="AN31" s="371"/>
      <c r="AP31" s="165" t="s">
        <v>370</v>
      </c>
      <c r="AQ31" s="166"/>
      <c r="AR31" s="166"/>
      <c r="AS31" s="166"/>
      <c r="AT31" s="166"/>
      <c r="AU31" s="166"/>
      <c r="AV31" s="166"/>
      <c r="AW31" s="37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252">
    <mergeCell ref="AG29:AK29"/>
    <mergeCell ref="Q29:U29"/>
    <mergeCell ref="V29:X29"/>
    <mergeCell ref="Y29:AC29"/>
    <mergeCell ref="AD29:AF29"/>
    <mergeCell ref="C29:E29"/>
    <mergeCell ref="F29:H29"/>
    <mergeCell ref="I29:J29"/>
    <mergeCell ref="K29:P29"/>
    <mergeCell ref="AP30:AU30"/>
    <mergeCell ref="AV30:AW30"/>
    <mergeCell ref="AV27:AW27"/>
    <mergeCell ref="AP28:AU28"/>
    <mergeCell ref="AV28:AW28"/>
    <mergeCell ref="AV29:AW29"/>
    <mergeCell ref="AP29:AU29"/>
    <mergeCell ref="AV26:AW26"/>
    <mergeCell ref="AP27:AU27"/>
    <mergeCell ref="AV20:AW20"/>
    <mergeCell ref="AQ21:AU21"/>
    <mergeCell ref="AV21:AW21"/>
    <mergeCell ref="AP26:AU26"/>
    <mergeCell ref="AQ25:AW25"/>
    <mergeCell ref="AQ22:AU22"/>
    <mergeCell ref="AR15:AR16"/>
    <mergeCell ref="AS15:AW15"/>
    <mergeCell ref="AP31:AW31"/>
    <mergeCell ref="AV22:AW22"/>
    <mergeCell ref="AQ23:AU23"/>
    <mergeCell ref="AV23:AW23"/>
    <mergeCell ref="AQ24:AU24"/>
    <mergeCell ref="AV24:AW24"/>
    <mergeCell ref="AP15:AP25"/>
    <mergeCell ref="AQ15:AQ18"/>
    <mergeCell ref="AL22:AN22"/>
    <mergeCell ref="AL11:AN12"/>
    <mergeCell ref="AL13:AN13"/>
    <mergeCell ref="AQ20:AU20"/>
    <mergeCell ref="AS16:AW16"/>
    <mergeCell ref="AR17:AW17"/>
    <mergeCell ref="AR18:AW18"/>
    <mergeCell ref="AQ19:AU19"/>
    <mergeCell ref="AV19:AW19"/>
    <mergeCell ref="AL15:AN15"/>
    <mergeCell ref="AL19:AN19"/>
    <mergeCell ref="AL20:AN20"/>
    <mergeCell ref="AL21:AN21"/>
    <mergeCell ref="AL16:AN16"/>
    <mergeCell ref="AL17:AN17"/>
    <mergeCell ref="AL18:AN18"/>
    <mergeCell ref="AL25:AN25"/>
    <mergeCell ref="AL24:AN24"/>
    <mergeCell ref="AL23:AN23"/>
    <mergeCell ref="AL31:AN31"/>
    <mergeCell ref="AL30:AN30"/>
    <mergeCell ref="AL29:AN29"/>
    <mergeCell ref="AL28:AN28"/>
    <mergeCell ref="AL26:AN26"/>
    <mergeCell ref="AL27:AN27"/>
    <mergeCell ref="Y31:AC31"/>
    <mergeCell ref="AD31:AF31"/>
    <mergeCell ref="AD30:AF30"/>
    <mergeCell ref="AG30:AK30"/>
    <mergeCell ref="AG31:AK31"/>
    <mergeCell ref="AG24:AK24"/>
    <mergeCell ref="AG25:AK25"/>
    <mergeCell ref="AD27:AF27"/>
    <mergeCell ref="AD28:AF28"/>
    <mergeCell ref="Y28:AC28"/>
    <mergeCell ref="AG26:AK26"/>
    <mergeCell ref="AG27:AK27"/>
    <mergeCell ref="AG28:AK28"/>
    <mergeCell ref="AG18:AK18"/>
    <mergeCell ref="AG19:AK19"/>
    <mergeCell ref="AG20:AK20"/>
    <mergeCell ref="AG21:AK21"/>
    <mergeCell ref="AG22:AK22"/>
    <mergeCell ref="AG23:AK23"/>
    <mergeCell ref="AD26:AF26"/>
    <mergeCell ref="AD22:AF22"/>
    <mergeCell ref="AD23:AF23"/>
    <mergeCell ref="AD24:AF24"/>
    <mergeCell ref="AD25:AF25"/>
    <mergeCell ref="A26:B26"/>
    <mergeCell ref="C26:E26"/>
    <mergeCell ref="C24:E24"/>
    <mergeCell ref="C25:E25"/>
    <mergeCell ref="C17:E17"/>
    <mergeCell ref="C18:E18"/>
    <mergeCell ref="A17:B17"/>
    <mergeCell ref="A18:B18"/>
    <mergeCell ref="A15:B15"/>
    <mergeCell ref="A21:B21"/>
    <mergeCell ref="A19:B19"/>
    <mergeCell ref="A16:B16"/>
    <mergeCell ref="A20:B20"/>
    <mergeCell ref="A23:B23"/>
    <mergeCell ref="K24:P24"/>
    <mergeCell ref="K25:P25"/>
    <mergeCell ref="A24:B24"/>
    <mergeCell ref="A25:B25"/>
    <mergeCell ref="C22:E22"/>
    <mergeCell ref="C23:E23"/>
    <mergeCell ref="AD18:AF18"/>
    <mergeCell ref="AD19:AF19"/>
    <mergeCell ref="AD20:AF20"/>
    <mergeCell ref="AD21:AF21"/>
    <mergeCell ref="V28:X28"/>
    <mergeCell ref="V31:X31"/>
    <mergeCell ref="Y20:AC20"/>
    <mergeCell ref="Y21:AC21"/>
    <mergeCell ref="Y22:AC22"/>
    <mergeCell ref="Y23:AC23"/>
    <mergeCell ref="Y24:AC24"/>
    <mergeCell ref="Y25:AC25"/>
    <mergeCell ref="Y26:AC26"/>
    <mergeCell ref="Y27:AC27"/>
    <mergeCell ref="Q28:U28"/>
    <mergeCell ref="Q31:U31"/>
    <mergeCell ref="V26:X26"/>
    <mergeCell ref="V27:X27"/>
    <mergeCell ref="Q30:U30"/>
    <mergeCell ref="V30:X30"/>
    <mergeCell ref="V20:X20"/>
    <mergeCell ref="V21:X21"/>
    <mergeCell ref="V22:X22"/>
    <mergeCell ref="V23:X23"/>
    <mergeCell ref="V24:X24"/>
    <mergeCell ref="V25:X25"/>
    <mergeCell ref="K28:P28"/>
    <mergeCell ref="K31:P31"/>
    <mergeCell ref="Q20:U20"/>
    <mergeCell ref="Q21:U21"/>
    <mergeCell ref="Q22:U22"/>
    <mergeCell ref="Q23:U23"/>
    <mergeCell ref="Q24:U24"/>
    <mergeCell ref="Q25:U25"/>
    <mergeCell ref="Q26:U26"/>
    <mergeCell ref="Q27:U27"/>
    <mergeCell ref="Y18:AC18"/>
    <mergeCell ref="Y19:AC19"/>
    <mergeCell ref="K26:P26"/>
    <mergeCell ref="K27:P27"/>
    <mergeCell ref="K20:P20"/>
    <mergeCell ref="K21:P21"/>
    <mergeCell ref="K22:P22"/>
    <mergeCell ref="K23:P23"/>
    <mergeCell ref="K18:P18"/>
    <mergeCell ref="K19:P19"/>
    <mergeCell ref="AG14:AK14"/>
    <mergeCell ref="AG15:AK15"/>
    <mergeCell ref="AG16:AK16"/>
    <mergeCell ref="AG17:AK17"/>
    <mergeCell ref="AL7:AN10"/>
    <mergeCell ref="AL14:AN14"/>
    <mergeCell ref="AG13:AK13"/>
    <mergeCell ref="K17:P17"/>
    <mergeCell ref="Q17:U17"/>
    <mergeCell ref="V17:X17"/>
    <mergeCell ref="Y17:AC17"/>
    <mergeCell ref="AD15:AF15"/>
    <mergeCell ref="AD16:AF16"/>
    <mergeCell ref="AD17:AF17"/>
    <mergeCell ref="V15:X15"/>
    <mergeCell ref="Y15:AC15"/>
    <mergeCell ref="Y13:AC13"/>
    <mergeCell ref="Y11:AC12"/>
    <mergeCell ref="Y14:AC14"/>
    <mergeCell ref="V13:X13"/>
    <mergeCell ref="V14:X14"/>
    <mergeCell ref="V8:X12"/>
    <mergeCell ref="K16:P16"/>
    <mergeCell ref="Q15:U15"/>
    <mergeCell ref="Q16:U16"/>
    <mergeCell ref="C14:E14"/>
    <mergeCell ref="F15:H15"/>
    <mergeCell ref="F16:H16"/>
    <mergeCell ref="I15:J15"/>
    <mergeCell ref="I16:J16"/>
    <mergeCell ref="C15:E15"/>
    <mergeCell ref="C16:E16"/>
    <mergeCell ref="C13:E13"/>
    <mergeCell ref="C10:E12"/>
    <mergeCell ref="A5:Q6"/>
    <mergeCell ref="F13:H13"/>
    <mergeCell ref="F14:H14"/>
    <mergeCell ref="F8:J9"/>
    <mergeCell ref="I10:J14"/>
    <mergeCell ref="A10:B14"/>
    <mergeCell ref="K13:P13"/>
    <mergeCell ref="K14:P14"/>
    <mergeCell ref="A22:B22"/>
    <mergeCell ref="A31:B31"/>
    <mergeCell ref="A27:B27"/>
    <mergeCell ref="A28:B28"/>
    <mergeCell ref="A30:B30"/>
    <mergeCell ref="A29:B29"/>
    <mergeCell ref="C19:E19"/>
    <mergeCell ref="C20:E20"/>
    <mergeCell ref="C21:E21"/>
    <mergeCell ref="C27:E27"/>
    <mergeCell ref="C28:E28"/>
    <mergeCell ref="C31:E31"/>
    <mergeCell ref="C30:E30"/>
    <mergeCell ref="F17:H17"/>
    <mergeCell ref="F18:H18"/>
    <mergeCell ref="F19:H19"/>
    <mergeCell ref="F20:H20"/>
    <mergeCell ref="F21:H21"/>
    <mergeCell ref="F26:H26"/>
    <mergeCell ref="F27:H27"/>
    <mergeCell ref="F28:H28"/>
    <mergeCell ref="F31:H31"/>
    <mergeCell ref="F22:H22"/>
    <mergeCell ref="F23:H23"/>
    <mergeCell ref="F24:H24"/>
    <mergeCell ref="F25:H25"/>
    <mergeCell ref="F30:H30"/>
    <mergeCell ref="I31:J31"/>
    <mergeCell ref="I22:J22"/>
    <mergeCell ref="I23:J23"/>
    <mergeCell ref="I24:J24"/>
    <mergeCell ref="I25:J25"/>
    <mergeCell ref="I28:J28"/>
    <mergeCell ref="I30:J30"/>
    <mergeCell ref="I17:J17"/>
    <mergeCell ref="I18:J18"/>
    <mergeCell ref="I26:J26"/>
    <mergeCell ref="I27:J27"/>
    <mergeCell ref="I19:J19"/>
    <mergeCell ref="I20:J20"/>
    <mergeCell ref="I21:J21"/>
    <mergeCell ref="AD7:AF12"/>
    <mergeCell ref="AG7:AK10"/>
    <mergeCell ref="Y7:AC10"/>
    <mergeCell ref="A7:P7"/>
    <mergeCell ref="F10:H12"/>
    <mergeCell ref="Q8:U12"/>
    <mergeCell ref="A8:E9"/>
    <mergeCell ref="Q7:X7"/>
    <mergeCell ref="K8:P10"/>
    <mergeCell ref="K11:P12"/>
    <mergeCell ref="K30:P30"/>
    <mergeCell ref="Y30:AC30"/>
    <mergeCell ref="Q14:U14"/>
    <mergeCell ref="V16:X16"/>
    <mergeCell ref="Y16:AC16"/>
    <mergeCell ref="Q18:U18"/>
    <mergeCell ref="Q19:U19"/>
    <mergeCell ref="V18:X18"/>
    <mergeCell ref="V19:X19"/>
    <mergeCell ref="K15:P15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N55"/>
  <sheetViews>
    <sheetView view="pageBreakPreview" zoomScale="80" zoomScaleSheetLayoutView="80" zoomScalePageLayoutView="0" workbookViewId="0" topLeftCell="A35">
      <selection activeCell="AS47" sqref="AS47"/>
    </sheetView>
  </sheetViews>
  <sheetFormatPr defaultColWidth="2.625" defaultRowHeight="13.5"/>
  <cols>
    <col min="1" max="2" width="2.625" style="0" customWidth="1"/>
    <col min="3" max="4" width="2.125" style="0" customWidth="1"/>
    <col min="5" max="7" width="2.625" style="0" customWidth="1"/>
    <col min="8" max="9" width="1.625" style="0" customWidth="1"/>
    <col min="10" max="10" width="3.00390625" style="0" customWidth="1"/>
    <col min="11" max="11" width="2.625" style="0" customWidth="1"/>
    <col min="12" max="12" width="3.875" style="0" customWidth="1"/>
    <col min="13" max="16" width="2.625" style="0" customWidth="1"/>
    <col min="17" max="40" width="3.125" style="0" customWidth="1"/>
  </cols>
  <sheetData>
    <row r="1" ht="13.5" customHeight="1"/>
    <row r="2" ht="13.5" customHeight="1"/>
    <row r="3" ht="13.5" customHeight="1"/>
    <row r="4" ht="13.5" customHeight="1"/>
    <row r="5" spans="1:40" ht="13.5" customHeight="1">
      <c r="A5" s="455" t="s">
        <v>311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31"/>
      <c r="S5" s="31"/>
      <c r="T5" s="31"/>
      <c r="U5" s="31"/>
      <c r="V5" s="31"/>
      <c r="W5" s="31"/>
      <c r="X5" s="31"/>
      <c r="Y5" s="31"/>
      <c r="Z5" s="27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ht="13.5" customHeight="1" thickBot="1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34"/>
      <c r="S6" s="34"/>
      <c r="T6" s="34"/>
      <c r="U6" s="34"/>
      <c r="V6" s="34"/>
      <c r="W6" s="34"/>
      <c r="X6" s="34"/>
      <c r="Y6" s="34"/>
      <c r="Z6" s="29"/>
      <c r="AA6" s="29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13.5" customHeight="1">
      <c r="A7" s="457" t="s">
        <v>262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101"/>
      <c r="M7" s="96" t="s">
        <v>8</v>
      </c>
      <c r="N7" s="97"/>
      <c r="O7" s="97"/>
      <c r="P7" s="101"/>
      <c r="Q7" s="96" t="s">
        <v>9</v>
      </c>
      <c r="R7" s="97"/>
      <c r="S7" s="97"/>
      <c r="T7" s="97"/>
      <c r="U7" s="97"/>
      <c r="V7" s="97"/>
      <c r="W7" s="97"/>
      <c r="X7" s="101"/>
      <c r="Y7" s="394" t="s">
        <v>226</v>
      </c>
      <c r="Z7" s="395"/>
      <c r="AA7" s="395"/>
      <c r="AB7" s="395"/>
      <c r="AC7" s="395"/>
      <c r="AD7" s="395"/>
      <c r="AE7" s="395"/>
      <c r="AF7" s="396"/>
      <c r="AG7" s="394" t="s">
        <v>227</v>
      </c>
      <c r="AH7" s="395"/>
      <c r="AI7" s="395"/>
      <c r="AJ7" s="395"/>
      <c r="AK7" s="395"/>
      <c r="AL7" s="395"/>
      <c r="AM7" s="395"/>
      <c r="AN7" s="396"/>
    </row>
    <row r="8" spans="1:40" ht="13.5" customHeight="1">
      <c r="A8" s="458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35"/>
      <c r="N8" s="133"/>
      <c r="O8" s="133"/>
      <c r="P8" s="134"/>
      <c r="Q8" s="135"/>
      <c r="R8" s="133"/>
      <c r="S8" s="133"/>
      <c r="T8" s="133"/>
      <c r="U8" s="133"/>
      <c r="V8" s="133"/>
      <c r="W8" s="133"/>
      <c r="X8" s="134"/>
      <c r="Y8" s="397"/>
      <c r="Z8" s="398"/>
      <c r="AA8" s="398"/>
      <c r="AB8" s="398"/>
      <c r="AC8" s="398"/>
      <c r="AD8" s="398"/>
      <c r="AE8" s="398"/>
      <c r="AF8" s="399"/>
      <c r="AG8" s="397"/>
      <c r="AH8" s="398"/>
      <c r="AI8" s="398"/>
      <c r="AJ8" s="398"/>
      <c r="AK8" s="398"/>
      <c r="AL8" s="398"/>
      <c r="AM8" s="398"/>
      <c r="AN8" s="399"/>
    </row>
    <row r="9" spans="1:40" ht="15.75" customHeight="1">
      <c r="A9" s="45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  <c r="M9" s="413" t="s">
        <v>10</v>
      </c>
      <c r="N9" s="127"/>
      <c r="O9" s="127"/>
      <c r="P9" s="414"/>
      <c r="Q9" s="413" t="s">
        <v>10</v>
      </c>
      <c r="R9" s="127"/>
      <c r="S9" s="127"/>
      <c r="T9" s="414"/>
      <c r="U9" s="440" t="s">
        <v>144</v>
      </c>
      <c r="V9" s="441"/>
      <c r="W9" s="441"/>
      <c r="X9" s="442"/>
      <c r="Y9" s="413" t="s">
        <v>10</v>
      </c>
      <c r="Z9" s="127"/>
      <c r="AA9" s="127"/>
      <c r="AB9" s="414"/>
      <c r="AC9" s="440" t="s">
        <v>145</v>
      </c>
      <c r="AD9" s="441"/>
      <c r="AE9" s="441"/>
      <c r="AF9" s="442"/>
      <c r="AG9" s="413" t="s">
        <v>10</v>
      </c>
      <c r="AH9" s="127"/>
      <c r="AI9" s="127"/>
      <c r="AJ9" s="414"/>
      <c r="AK9" s="440" t="s">
        <v>146</v>
      </c>
      <c r="AL9" s="441"/>
      <c r="AM9" s="441"/>
      <c r="AN9" s="442"/>
    </row>
    <row r="10" spans="1:40" ht="15.75" customHeight="1">
      <c r="A10" s="459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35"/>
      <c r="N10" s="133"/>
      <c r="O10" s="133"/>
      <c r="P10" s="134"/>
      <c r="Q10" s="135"/>
      <c r="R10" s="133"/>
      <c r="S10" s="133"/>
      <c r="T10" s="134"/>
      <c r="U10" s="443"/>
      <c r="V10" s="444"/>
      <c r="W10" s="444"/>
      <c r="X10" s="445"/>
      <c r="Y10" s="135"/>
      <c r="Z10" s="133"/>
      <c r="AA10" s="133"/>
      <c r="AB10" s="134"/>
      <c r="AC10" s="443"/>
      <c r="AD10" s="444"/>
      <c r="AE10" s="444"/>
      <c r="AF10" s="445"/>
      <c r="AG10" s="135"/>
      <c r="AH10" s="133"/>
      <c r="AI10" s="133"/>
      <c r="AJ10" s="134"/>
      <c r="AK10" s="443"/>
      <c r="AL10" s="444"/>
      <c r="AM10" s="444"/>
      <c r="AN10" s="445"/>
    </row>
    <row r="11" spans="1:40" ht="27.75" customHeight="1">
      <c r="A11" s="461" t="s">
        <v>229</v>
      </c>
      <c r="B11" s="449" t="s">
        <v>228</v>
      </c>
      <c r="C11" s="413" t="s">
        <v>5</v>
      </c>
      <c r="D11" s="139"/>
      <c r="E11" s="436" t="s">
        <v>80</v>
      </c>
      <c r="F11" s="239"/>
      <c r="G11" s="239"/>
      <c r="H11" s="239"/>
      <c r="I11" s="239"/>
      <c r="J11" s="239"/>
      <c r="K11" s="239"/>
      <c r="L11" s="35" t="s">
        <v>154</v>
      </c>
      <c r="M11" s="410">
        <v>0</v>
      </c>
      <c r="N11" s="411"/>
      <c r="O11" s="411"/>
      <c r="P11" s="415"/>
      <c r="Q11" s="410">
        <v>0</v>
      </c>
      <c r="R11" s="411"/>
      <c r="S11" s="411"/>
      <c r="T11" s="412"/>
      <c r="U11" s="410">
        <v>0</v>
      </c>
      <c r="V11" s="411"/>
      <c r="W11" s="411"/>
      <c r="X11" s="412"/>
      <c r="Y11" s="410">
        <v>0</v>
      </c>
      <c r="Z11" s="411"/>
      <c r="AA11" s="411"/>
      <c r="AB11" s="412"/>
      <c r="AC11" s="410">
        <v>0</v>
      </c>
      <c r="AD11" s="411"/>
      <c r="AE11" s="411"/>
      <c r="AF11" s="412"/>
      <c r="AG11" s="410">
        <v>0</v>
      </c>
      <c r="AH11" s="411"/>
      <c r="AI11" s="411"/>
      <c r="AJ11" s="412"/>
      <c r="AK11" s="432">
        <v>0</v>
      </c>
      <c r="AL11" s="433"/>
      <c r="AM11" s="433"/>
      <c r="AN11" s="412"/>
    </row>
    <row r="12" spans="1:40" ht="27.75" customHeight="1">
      <c r="A12" s="462"/>
      <c r="B12" s="450"/>
      <c r="C12" s="232"/>
      <c r="D12" s="146"/>
      <c r="E12" s="446" t="s">
        <v>147</v>
      </c>
      <c r="F12" s="447"/>
      <c r="G12" s="447"/>
      <c r="H12" s="447"/>
      <c r="I12" s="447"/>
      <c r="J12" s="447"/>
      <c r="K12" s="447"/>
      <c r="L12" s="35" t="s">
        <v>155</v>
      </c>
      <c r="M12" s="410">
        <v>0</v>
      </c>
      <c r="N12" s="411"/>
      <c r="O12" s="411"/>
      <c r="P12" s="415"/>
      <c r="Q12" s="432">
        <v>0</v>
      </c>
      <c r="R12" s="433"/>
      <c r="S12" s="433"/>
      <c r="T12" s="412"/>
      <c r="U12" s="410">
        <v>0</v>
      </c>
      <c r="V12" s="411"/>
      <c r="W12" s="411"/>
      <c r="X12" s="412"/>
      <c r="Y12" s="410">
        <v>0</v>
      </c>
      <c r="Z12" s="411"/>
      <c r="AA12" s="411"/>
      <c r="AB12" s="412"/>
      <c r="AC12" s="410">
        <v>0</v>
      </c>
      <c r="AD12" s="411"/>
      <c r="AE12" s="411"/>
      <c r="AF12" s="412"/>
      <c r="AG12" s="410">
        <v>0</v>
      </c>
      <c r="AH12" s="411"/>
      <c r="AI12" s="411"/>
      <c r="AJ12" s="412"/>
      <c r="AK12" s="410">
        <v>0</v>
      </c>
      <c r="AL12" s="411"/>
      <c r="AM12" s="411"/>
      <c r="AN12" s="412"/>
    </row>
    <row r="13" spans="1:40" ht="27.75" customHeight="1">
      <c r="A13" s="462"/>
      <c r="B13" s="450"/>
      <c r="C13" s="218" t="s">
        <v>358</v>
      </c>
      <c r="D13" s="448"/>
      <c r="E13" s="448"/>
      <c r="F13" s="448"/>
      <c r="G13" s="448"/>
      <c r="H13" s="448"/>
      <c r="I13" s="448"/>
      <c r="J13" s="448"/>
      <c r="K13" s="448"/>
      <c r="L13" s="35" t="s">
        <v>156</v>
      </c>
      <c r="M13" s="410">
        <v>0</v>
      </c>
      <c r="N13" s="411"/>
      <c r="O13" s="411"/>
      <c r="P13" s="415"/>
      <c r="Q13" s="406">
        <v>0</v>
      </c>
      <c r="R13" s="407"/>
      <c r="S13" s="407"/>
      <c r="T13" s="405"/>
      <c r="U13" s="406">
        <v>0</v>
      </c>
      <c r="V13" s="407"/>
      <c r="W13" s="407"/>
      <c r="X13" s="405"/>
      <c r="Y13" s="406">
        <v>0</v>
      </c>
      <c r="Z13" s="407"/>
      <c r="AA13" s="407"/>
      <c r="AB13" s="405"/>
      <c r="AC13" s="403">
        <v>0</v>
      </c>
      <c r="AD13" s="404"/>
      <c r="AE13" s="404"/>
      <c r="AF13" s="405"/>
      <c r="AG13" s="403">
        <v>0</v>
      </c>
      <c r="AH13" s="404"/>
      <c r="AI13" s="404"/>
      <c r="AJ13" s="405"/>
      <c r="AK13" s="406">
        <v>0</v>
      </c>
      <c r="AL13" s="407"/>
      <c r="AM13" s="407"/>
      <c r="AN13" s="405"/>
    </row>
    <row r="14" spans="1:40" s="73" customFormat="1" ht="27.75" customHeight="1">
      <c r="A14" s="463"/>
      <c r="B14" s="451"/>
      <c r="C14" s="460" t="s">
        <v>152</v>
      </c>
      <c r="D14" s="460"/>
      <c r="E14" s="460"/>
      <c r="F14" s="460"/>
      <c r="G14" s="460"/>
      <c r="H14" s="460"/>
      <c r="I14" s="460"/>
      <c r="J14" s="460"/>
      <c r="K14" s="460"/>
      <c r="L14" s="460"/>
      <c r="M14" s="400">
        <f>SUM(M11:P13)</f>
        <v>0</v>
      </c>
      <c r="N14" s="401"/>
      <c r="O14" s="401"/>
      <c r="P14" s="402"/>
      <c r="Q14" s="401">
        <f>SUM(Q11:T13)</f>
        <v>0</v>
      </c>
      <c r="R14" s="401"/>
      <c r="S14" s="401"/>
      <c r="T14" s="402"/>
      <c r="U14" s="401">
        <f>SUM(U11:X13)</f>
        <v>0</v>
      </c>
      <c r="V14" s="401"/>
      <c r="W14" s="401"/>
      <c r="X14" s="402"/>
      <c r="Y14" s="401">
        <f>SUM(Y11:AB13)</f>
        <v>0</v>
      </c>
      <c r="Z14" s="401"/>
      <c r="AA14" s="401"/>
      <c r="AB14" s="402"/>
      <c r="AC14" s="401">
        <f>SUM(AC11:AF13)</f>
        <v>0</v>
      </c>
      <c r="AD14" s="401"/>
      <c r="AE14" s="401"/>
      <c r="AF14" s="402"/>
      <c r="AG14" s="427">
        <f>SUM(AG11:AJ13)</f>
        <v>0</v>
      </c>
      <c r="AH14" s="401"/>
      <c r="AI14" s="401"/>
      <c r="AJ14" s="402"/>
      <c r="AK14" s="401">
        <f>SUM(AK11:AN13)</f>
        <v>0</v>
      </c>
      <c r="AL14" s="401"/>
      <c r="AM14" s="401"/>
      <c r="AN14" s="402"/>
    </row>
    <row r="15" spans="1:40" s="73" customFormat="1" ht="27.75" customHeight="1">
      <c r="A15" s="461" t="s">
        <v>359</v>
      </c>
      <c r="B15" s="449" t="s">
        <v>228</v>
      </c>
      <c r="C15" s="115" t="s">
        <v>5</v>
      </c>
      <c r="D15" s="129"/>
      <c r="E15" s="434" t="s">
        <v>80</v>
      </c>
      <c r="F15" s="435"/>
      <c r="G15" s="435"/>
      <c r="H15" s="435"/>
      <c r="I15" s="435"/>
      <c r="J15" s="435"/>
      <c r="K15" s="435"/>
      <c r="L15" s="36" t="s">
        <v>157</v>
      </c>
      <c r="M15" s="410">
        <v>481</v>
      </c>
      <c r="N15" s="411"/>
      <c r="O15" s="411"/>
      <c r="P15" s="415"/>
      <c r="Q15" s="410">
        <v>203</v>
      </c>
      <c r="R15" s="411"/>
      <c r="S15" s="411"/>
      <c r="T15" s="412"/>
      <c r="U15" s="410">
        <v>214915</v>
      </c>
      <c r="V15" s="411"/>
      <c r="W15" s="411"/>
      <c r="X15" s="412"/>
      <c r="Y15" s="410">
        <v>38</v>
      </c>
      <c r="Z15" s="411"/>
      <c r="AA15" s="411"/>
      <c r="AB15" s="412"/>
      <c r="AC15" s="410">
        <v>220059</v>
      </c>
      <c r="AD15" s="411"/>
      <c r="AE15" s="411"/>
      <c r="AF15" s="412"/>
      <c r="AG15" s="410">
        <v>14</v>
      </c>
      <c r="AH15" s="411"/>
      <c r="AI15" s="411"/>
      <c r="AJ15" s="412"/>
      <c r="AK15" s="410">
        <v>125145</v>
      </c>
      <c r="AL15" s="411"/>
      <c r="AM15" s="411"/>
      <c r="AN15" s="412"/>
    </row>
    <row r="16" spans="1:40" s="73" customFormat="1" ht="27.75" customHeight="1">
      <c r="A16" s="464"/>
      <c r="B16" s="497"/>
      <c r="C16" s="232"/>
      <c r="D16" s="146"/>
      <c r="E16" s="436" t="s">
        <v>147</v>
      </c>
      <c r="F16" s="239"/>
      <c r="G16" s="239"/>
      <c r="H16" s="239"/>
      <c r="I16" s="239"/>
      <c r="J16" s="239"/>
      <c r="K16" s="239"/>
      <c r="L16" s="35" t="s">
        <v>158</v>
      </c>
      <c r="M16" s="410">
        <v>69</v>
      </c>
      <c r="N16" s="411"/>
      <c r="O16" s="411"/>
      <c r="P16" s="415"/>
      <c r="Q16" s="410">
        <v>35</v>
      </c>
      <c r="R16" s="411"/>
      <c r="S16" s="411"/>
      <c r="T16" s="412"/>
      <c r="U16" s="432">
        <v>67843</v>
      </c>
      <c r="V16" s="433"/>
      <c r="W16" s="433"/>
      <c r="X16" s="412"/>
      <c r="Y16" s="410">
        <v>8</v>
      </c>
      <c r="Z16" s="411"/>
      <c r="AA16" s="411"/>
      <c r="AB16" s="412"/>
      <c r="AC16" s="410">
        <v>51987</v>
      </c>
      <c r="AD16" s="411"/>
      <c r="AE16" s="411"/>
      <c r="AF16" s="412"/>
      <c r="AG16" s="410">
        <v>2</v>
      </c>
      <c r="AH16" s="411"/>
      <c r="AI16" s="411"/>
      <c r="AJ16" s="412"/>
      <c r="AK16" s="410">
        <v>18049</v>
      </c>
      <c r="AL16" s="411"/>
      <c r="AM16" s="411"/>
      <c r="AN16" s="412"/>
    </row>
    <row r="17" spans="1:40" s="73" customFormat="1" ht="27.75" customHeight="1">
      <c r="A17" s="464"/>
      <c r="B17" s="497"/>
      <c r="C17" s="436" t="s">
        <v>82</v>
      </c>
      <c r="D17" s="239"/>
      <c r="E17" s="239"/>
      <c r="F17" s="239"/>
      <c r="G17" s="239"/>
      <c r="H17" s="239"/>
      <c r="I17" s="239"/>
      <c r="J17" s="239"/>
      <c r="K17" s="239"/>
      <c r="L17" s="35" t="s">
        <v>159</v>
      </c>
      <c r="M17" s="410">
        <v>10911</v>
      </c>
      <c r="N17" s="411"/>
      <c r="O17" s="411"/>
      <c r="P17" s="415"/>
      <c r="Q17" s="410">
        <v>2814</v>
      </c>
      <c r="R17" s="411"/>
      <c r="S17" s="411"/>
      <c r="T17" s="412"/>
      <c r="U17" s="410">
        <v>3084765</v>
      </c>
      <c r="V17" s="411"/>
      <c r="W17" s="411"/>
      <c r="X17" s="412"/>
      <c r="Y17" s="410">
        <v>441</v>
      </c>
      <c r="Z17" s="411"/>
      <c r="AA17" s="411"/>
      <c r="AB17" s="412"/>
      <c r="AC17" s="410">
        <v>2456738</v>
      </c>
      <c r="AD17" s="411"/>
      <c r="AE17" s="411"/>
      <c r="AF17" s="412"/>
      <c r="AG17" s="410">
        <v>127</v>
      </c>
      <c r="AH17" s="411"/>
      <c r="AI17" s="411"/>
      <c r="AJ17" s="412"/>
      <c r="AK17" s="410">
        <v>1124112</v>
      </c>
      <c r="AL17" s="411"/>
      <c r="AM17" s="411"/>
      <c r="AN17" s="412"/>
    </row>
    <row r="18" spans="1:40" s="73" customFormat="1" ht="27.75" customHeight="1">
      <c r="A18" s="465"/>
      <c r="B18" s="498"/>
      <c r="C18" s="437" t="s">
        <v>153</v>
      </c>
      <c r="D18" s="438"/>
      <c r="E18" s="438"/>
      <c r="F18" s="438"/>
      <c r="G18" s="438"/>
      <c r="H18" s="438"/>
      <c r="I18" s="438"/>
      <c r="J18" s="438"/>
      <c r="K18" s="438"/>
      <c r="L18" s="439"/>
      <c r="M18" s="427">
        <f>SUM(M15:P17)</f>
        <v>11461</v>
      </c>
      <c r="N18" s="401"/>
      <c r="O18" s="401"/>
      <c r="P18" s="402"/>
      <c r="Q18" s="427">
        <f>SUM(Q15:T17)</f>
        <v>3052</v>
      </c>
      <c r="R18" s="401"/>
      <c r="S18" s="401"/>
      <c r="T18" s="402"/>
      <c r="U18" s="427">
        <f>SUM(U15:X17)</f>
        <v>3367523</v>
      </c>
      <c r="V18" s="401"/>
      <c r="W18" s="401"/>
      <c r="X18" s="402"/>
      <c r="Y18" s="427">
        <f>SUM(Y15:AB17)</f>
        <v>487</v>
      </c>
      <c r="Z18" s="401"/>
      <c r="AA18" s="401"/>
      <c r="AB18" s="402"/>
      <c r="AC18" s="427">
        <f>SUM(AC15:AF17)</f>
        <v>2728784</v>
      </c>
      <c r="AD18" s="401"/>
      <c r="AE18" s="401"/>
      <c r="AF18" s="402"/>
      <c r="AG18" s="427">
        <f>SUM(AG15:AJ17)</f>
        <v>143</v>
      </c>
      <c r="AH18" s="401"/>
      <c r="AI18" s="401"/>
      <c r="AJ18" s="402"/>
      <c r="AK18" s="427">
        <f>SUM(AK15:AN17)</f>
        <v>1267306</v>
      </c>
      <c r="AL18" s="401"/>
      <c r="AM18" s="401"/>
      <c r="AN18" s="402"/>
    </row>
    <row r="19" spans="1:40" s="73" customFormat="1" ht="33.75" customHeight="1">
      <c r="A19" s="428" t="s">
        <v>83</v>
      </c>
      <c r="B19" s="429"/>
      <c r="C19" s="430"/>
      <c r="D19" s="430"/>
      <c r="E19" s="430"/>
      <c r="F19" s="430"/>
      <c r="G19" s="430"/>
      <c r="H19" s="430"/>
      <c r="I19" s="430"/>
      <c r="J19" s="430"/>
      <c r="K19" s="430"/>
      <c r="L19" s="431"/>
      <c r="M19" s="427">
        <f>M14+M18</f>
        <v>11461</v>
      </c>
      <c r="N19" s="401"/>
      <c r="O19" s="401"/>
      <c r="P19" s="402"/>
      <c r="Q19" s="427">
        <f>Q14+Q18</f>
        <v>3052</v>
      </c>
      <c r="R19" s="401"/>
      <c r="S19" s="401"/>
      <c r="T19" s="402"/>
      <c r="U19" s="427">
        <f>U14+U18</f>
        <v>3367523</v>
      </c>
      <c r="V19" s="401"/>
      <c r="W19" s="401"/>
      <c r="X19" s="402"/>
      <c r="Y19" s="427">
        <f>Y14+Y18</f>
        <v>487</v>
      </c>
      <c r="Z19" s="401"/>
      <c r="AA19" s="401"/>
      <c r="AB19" s="402"/>
      <c r="AC19" s="427">
        <f>AC14+AC18</f>
        <v>2728784</v>
      </c>
      <c r="AD19" s="401"/>
      <c r="AE19" s="401"/>
      <c r="AF19" s="402"/>
      <c r="AG19" s="427">
        <f>AG14+AG18</f>
        <v>143</v>
      </c>
      <c r="AH19" s="401"/>
      <c r="AI19" s="401"/>
      <c r="AJ19" s="402"/>
      <c r="AK19" s="427">
        <f>AK14+AK18</f>
        <v>1267306</v>
      </c>
      <c r="AL19" s="401"/>
      <c r="AM19" s="401"/>
      <c r="AN19" s="402"/>
    </row>
    <row r="20" spans="1:40" ht="33.75" customHeight="1" thickBot="1">
      <c r="A20" s="420" t="s">
        <v>374</v>
      </c>
      <c r="B20" s="421"/>
      <c r="C20" s="422"/>
      <c r="D20" s="422"/>
      <c r="E20" s="422"/>
      <c r="F20" s="422"/>
      <c r="G20" s="422"/>
      <c r="H20" s="422"/>
      <c r="I20" s="422"/>
      <c r="J20" s="422"/>
      <c r="K20" s="422"/>
      <c r="L20" s="423"/>
      <c r="M20" s="424">
        <v>11402</v>
      </c>
      <c r="N20" s="425"/>
      <c r="O20" s="425"/>
      <c r="P20" s="426"/>
      <c r="Q20" s="424">
        <v>2961</v>
      </c>
      <c r="R20" s="425"/>
      <c r="S20" s="425"/>
      <c r="T20" s="426"/>
      <c r="U20" s="424">
        <v>3077164</v>
      </c>
      <c r="V20" s="425"/>
      <c r="W20" s="425"/>
      <c r="X20" s="426"/>
      <c r="Y20" s="424">
        <v>494</v>
      </c>
      <c r="Z20" s="425"/>
      <c r="AA20" s="425"/>
      <c r="AB20" s="426"/>
      <c r="AC20" s="424">
        <v>2803801</v>
      </c>
      <c r="AD20" s="425"/>
      <c r="AE20" s="425"/>
      <c r="AF20" s="426"/>
      <c r="AG20" s="424">
        <v>153</v>
      </c>
      <c r="AH20" s="425"/>
      <c r="AI20" s="425"/>
      <c r="AJ20" s="426"/>
      <c r="AK20" s="424">
        <v>1365754</v>
      </c>
      <c r="AL20" s="425"/>
      <c r="AM20" s="425"/>
      <c r="AN20" s="426"/>
    </row>
    <row r="21" spans="1:40" ht="13.5" customHeight="1">
      <c r="A21" s="30"/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7"/>
      <c r="N21" s="37"/>
      <c r="O21" s="37"/>
      <c r="P21" s="37"/>
      <c r="Q21" s="37"/>
      <c r="R21" s="37"/>
      <c r="S21" s="37"/>
      <c r="T21" s="38"/>
      <c r="U21" s="37"/>
      <c r="V21" s="37"/>
      <c r="W21" s="37"/>
      <c r="X21" s="38"/>
      <c r="Y21" s="39"/>
      <c r="Z21" s="39"/>
      <c r="AA21" s="39"/>
      <c r="AB21" s="40"/>
      <c r="AC21" s="37"/>
      <c r="AD21" s="37"/>
      <c r="AE21" s="37"/>
      <c r="AF21" s="38"/>
      <c r="AG21" s="39"/>
      <c r="AH21" s="39"/>
      <c r="AI21" s="39"/>
      <c r="AJ21" s="40"/>
      <c r="AK21" s="37"/>
      <c r="AL21" s="37"/>
      <c r="AM21" s="37"/>
      <c r="AN21" s="38"/>
    </row>
    <row r="22" spans="1:40" ht="13.5" customHeight="1">
      <c r="A22" s="254" t="s">
        <v>362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37"/>
      <c r="AE22" s="37"/>
      <c r="AF22" s="38"/>
      <c r="AG22" s="39"/>
      <c r="AH22" s="39"/>
      <c r="AI22" s="39"/>
      <c r="AJ22" s="40"/>
      <c r="AK22" s="37"/>
      <c r="AL22" s="37"/>
      <c r="AM22" s="37"/>
      <c r="AN22" s="38"/>
    </row>
    <row r="23" spans="1:40" ht="13.5" customHeight="1" thickBot="1">
      <c r="A23" s="454"/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21" customHeight="1">
      <c r="A24" s="109" t="s">
        <v>148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 t="s">
        <v>265</v>
      </c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113"/>
    </row>
    <row r="25" spans="1:40" ht="21" customHeight="1">
      <c r="A25" s="106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 t="s">
        <v>11</v>
      </c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 t="s">
        <v>266</v>
      </c>
      <c r="AH25" s="110"/>
      <c r="AI25" s="110"/>
      <c r="AJ25" s="110"/>
      <c r="AK25" s="110"/>
      <c r="AL25" s="110"/>
      <c r="AM25" s="110"/>
      <c r="AN25" s="126"/>
    </row>
    <row r="26" spans="1:40" ht="13.5" customHeight="1">
      <c r="A26" s="106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20" t="s">
        <v>85</v>
      </c>
      <c r="R26" s="121"/>
      <c r="S26" s="121"/>
      <c r="T26" s="122"/>
      <c r="U26" s="110" t="s">
        <v>87</v>
      </c>
      <c r="V26" s="110"/>
      <c r="W26" s="110"/>
      <c r="X26" s="110"/>
      <c r="Y26" s="475" t="s">
        <v>88</v>
      </c>
      <c r="Z26" s="476"/>
      <c r="AA26" s="476"/>
      <c r="AB26" s="477"/>
      <c r="AC26" s="487" t="s">
        <v>84</v>
      </c>
      <c r="AD26" s="488"/>
      <c r="AE26" s="488"/>
      <c r="AF26" s="489"/>
      <c r="AG26" s="487" t="s">
        <v>149</v>
      </c>
      <c r="AH26" s="488"/>
      <c r="AI26" s="488"/>
      <c r="AJ26" s="489"/>
      <c r="AK26" s="110" t="s">
        <v>86</v>
      </c>
      <c r="AL26" s="110"/>
      <c r="AM26" s="110"/>
      <c r="AN26" s="110"/>
    </row>
    <row r="27" spans="1:40" ht="13.5" customHeight="1">
      <c r="A27" s="106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60"/>
      <c r="R27" s="102"/>
      <c r="S27" s="102"/>
      <c r="T27" s="161"/>
      <c r="U27" s="110"/>
      <c r="V27" s="110"/>
      <c r="W27" s="110"/>
      <c r="X27" s="110"/>
      <c r="Y27" s="478"/>
      <c r="Z27" s="479"/>
      <c r="AA27" s="479"/>
      <c r="AB27" s="480"/>
      <c r="AC27" s="490"/>
      <c r="AD27" s="128"/>
      <c r="AE27" s="128"/>
      <c r="AF27" s="491"/>
      <c r="AG27" s="490"/>
      <c r="AH27" s="128"/>
      <c r="AI27" s="128"/>
      <c r="AJ27" s="491"/>
      <c r="AK27" s="110"/>
      <c r="AL27" s="110"/>
      <c r="AM27" s="110"/>
      <c r="AN27" s="110"/>
    </row>
    <row r="28" spans="1:40" ht="13.5" customHeight="1">
      <c r="A28" s="106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60"/>
      <c r="R28" s="102"/>
      <c r="S28" s="102"/>
      <c r="T28" s="161"/>
      <c r="U28" s="110"/>
      <c r="V28" s="110"/>
      <c r="W28" s="110"/>
      <c r="X28" s="110"/>
      <c r="Y28" s="478"/>
      <c r="Z28" s="479"/>
      <c r="AA28" s="479"/>
      <c r="AB28" s="480"/>
      <c r="AC28" s="492" t="s">
        <v>150</v>
      </c>
      <c r="AD28" s="493"/>
      <c r="AE28" s="493"/>
      <c r="AF28" s="494"/>
      <c r="AG28" s="490"/>
      <c r="AH28" s="128"/>
      <c r="AI28" s="128"/>
      <c r="AJ28" s="491"/>
      <c r="AK28" s="110"/>
      <c r="AL28" s="110"/>
      <c r="AM28" s="110"/>
      <c r="AN28" s="110"/>
    </row>
    <row r="29" spans="1:40" ht="13.5" customHeight="1">
      <c r="A29" s="106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23"/>
      <c r="R29" s="124"/>
      <c r="S29" s="124"/>
      <c r="T29" s="125"/>
      <c r="U29" s="110"/>
      <c r="V29" s="110"/>
      <c r="W29" s="110"/>
      <c r="X29" s="110"/>
      <c r="Y29" s="481"/>
      <c r="Z29" s="482"/>
      <c r="AA29" s="482"/>
      <c r="AB29" s="483"/>
      <c r="AC29" s="484" t="s">
        <v>91</v>
      </c>
      <c r="AD29" s="485"/>
      <c r="AE29" s="485"/>
      <c r="AF29" s="486"/>
      <c r="AG29" s="484"/>
      <c r="AH29" s="485"/>
      <c r="AI29" s="485"/>
      <c r="AJ29" s="486"/>
      <c r="AK29" s="110"/>
      <c r="AL29" s="110"/>
      <c r="AM29" s="110"/>
      <c r="AN29" s="110"/>
    </row>
    <row r="30" spans="1:40" ht="21.75" customHeight="1">
      <c r="A30" s="452" t="s">
        <v>267</v>
      </c>
      <c r="B30" s="122"/>
      <c r="C30" s="110" t="s">
        <v>263</v>
      </c>
      <c r="D30" s="110"/>
      <c r="E30" s="110"/>
      <c r="F30" s="110"/>
      <c r="G30" s="110"/>
      <c r="H30" s="92" t="s">
        <v>12</v>
      </c>
      <c r="I30" s="92"/>
      <c r="J30" s="92"/>
      <c r="K30" s="92"/>
      <c r="L30" s="92"/>
      <c r="M30" s="92"/>
      <c r="N30" s="92"/>
      <c r="O30" s="92"/>
      <c r="P30" s="92"/>
      <c r="Q30" s="408"/>
      <c r="R30" s="408"/>
      <c r="S30" s="408"/>
      <c r="T30" s="408"/>
      <c r="U30" s="408"/>
      <c r="V30" s="408"/>
      <c r="W30" s="408"/>
      <c r="X30" s="408"/>
      <c r="Y30" s="416">
        <v>0</v>
      </c>
      <c r="Z30" s="416"/>
      <c r="AA30" s="416"/>
      <c r="AB30" s="416"/>
      <c r="AC30" s="416">
        <v>0</v>
      </c>
      <c r="AD30" s="416"/>
      <c r="AE30" s="416"/>
      <c r="AF30" s="416"/>
      <c r="AG30" s="408"/>
      <c r="AH30" s="408"/>
      <c r="AI30" s="408"/>
      <c r="AJ30" s="408"/>
      <c r="AK30" s="408"/>
      <c r="AL30" s="408"/>
      <c r="AM30" s="408"/>
      <c r="AN30" s="408"/>
    </row>
    <row r="31" spans="1:40" ht="21.75" customHeight="1">
      <c r="A31" s="145"/>
      <c r="B31" s="161"/>
      <c r="C31" s="110"/>
      <c r="D31" s="110"/>
      <c r="E31" s="110"/>
      <c r="F31" s="110"/>
      <c r="G31" s="110"/>
      <c r="H31" s="92" t="s">
        <v>13</v>
      </c>
      <c r="I31" s="92"/>
      <c r="J31" s="92"/>
      <c r="K31" s="92"/>
      <c r="L31" s="92"/>
      <c r="M31" s="92"/>
      <c r="N31" s="92"/>
      <c r="O31" s="92"/>
      <c r="P31" s="92"/>
      <c r="Q31" s="409">
        <v>0</v>
      </c>
      <c r="R31" s="409"/>
      <c r="S31" s="409"/>
      <c r="T31" s="409"/>
      <c r="U31" s="409">
        <v>0</v>
      </c>
      <c r="V31" s="409"/>
      <c r="W31" s="409"/>
      <c r="X31" s="409"/>
      <c r="Y31" s="416">
        <v>0</v>
      </c>
      <c r="Z31" s="416"/>
      <c r="AA31" s="416"/>
      <c r="AB31" s="416"/>
      <c r="AC31" s="416">
        <v>0</v>
      </c>
      <c r="AD31" s="416"/>
      <c r="AE31" s="416"/>
      <c r="AF31" s="416"/>
      <c r="AG31" s="409">
        <v>2</v>
      </c>
      <c r="AH31" s="409"/>
      <c r="AI31" s="409"/>
      <c r="AJ31" s="409"/>
      <c r="AK31" s="409">
        <v>2</v>
      </c>
      <c r="AL31" s="409"/>
      <c r="AM31" s="409"/>
      <c r="AN31" s="409"/>
    </row>
    <row r="32" spans="1:40" ht="21.75" customHeight="1">
      <c r="A32" s="145"/>
      <c r="B32" s="161"/>
      <c r="C32" s="110"/>
      <c r="D32" s="110"/>
      <c r="E32" s="110"/>
      <c r="F32" s="110"/>
      <c r="G32" s="110"/>
      <c r="H32" s="92" t="s">
        <v>14</v>
      </c>
      <c r="I32" s="92"/>
      <c r="J32" s="92"/>
      <c r="K32" s="92"/>
      <c r="L32" s="92"/>
      <c r="M32" s="92"/>
      <c r="N32" s="92"/>
      <c r="O32" s="92"/>
      <c r="P32" s="92"/>
      <c r="Q32" s="408"/>
      <c r="R32" s="408"/>
      <c r="S32" s="408"/>
      <c r="T32" s="408"/>
      <c r="U32" s="408"/>
      <c r="V32" s="408"/>
      <c r="W32" s="408"/>
      <c r="X32" s="408"/>
      <c r="Y32" s="416">
        <v>0</v>
      </c>
      <c r="Z32" s="416"/>
      <c r="AA32" s="416"/>
      <c r="AB32" s="416"/>
      <c r="AC32" s="416">
        <v>0</v>
      </c>
      <c r="AD32" s="416"/>
      <c r="AE32" s="416"/>
      <c r="AF32" s="416"/>
      <c r="AG32" s="408"/>
      <c r="AH32" s="408"/>
      <c r="AI32" s="408"/>
      <c r="AJ32" s="408"/>
      <c r="AK32" s="408"/>
      <c r="AL32" s="408"/>
      <c r="AM32" s="408"/>
      <c r="AN32" s="408"/>
    </row>
    <row r="33" spans="1:40" ht="21.75" customHeight="1">
      <c r="A33" s="145"/>
      <c r="B33" s="161"/>
      <c r="C33" s="110"/>
      <c r="D33" s="110"/>
      <c r="E33" s="110"/>
      <c r="F33" s="110"/>
      <c r="G33" s="110"/>
      <c r="H33" s="92" t="s">
        <v>15</v>
      </c>
      <c r="I33" s="92"/>
      <c r="J33" s="92"/>
      <c r="K33" s="92"/>
      <c r="L33" s="92"/>
      <c r="M33" s="92"/>
      <c r="N33" s="92"/>
      <c r="O33" s="92"/>
      <c r="P33" s="92"/>
      <c r="Q33" s="409">
        <v>0</v>
      </c>
      <c r="R33" s="409"/>
      <c r="S33" s="409"/>
      <c r="T33" s="409"/>
      <c r="U33" s="409">
        <v>0</v>
      </c>
      <c r="V33" s="409"/>
      <c r="W33" s="409"/>
      <c r="X33" s="409"/>
      <c r="Y33" s="416">
        <v>0</v>
      </c>
      <c r="Z33" s="416"/>
      <c r="AA33" s="416"/>
      <c r="AB33" s="416"/>
      <c r="AC33" s="416">
        <v>0</v>
      </c>
      <c r="AD33" s="416"/>
      <c r="AE33" s="416"/>
      <c r="AF33" s="416"/>
      <c r="AG33" s="409">
        <v>0</v>
      </c>
      <c r="AH33" s="409"/>
      <c r="AI33" s="409"/>
      <c r="AJ33" s="409"/>
      <c r="AK33" s="409">
        <v>0</v>
      </c>
      <c r="AL33" s="409"/>
      <c r="AM33" s="409"/>
      <c r="AN33" s="409"/>
    </row>
    <row r="34" spans="1:40" ht="21.75" customHeight="1">
      <c r="A34" s="145"/>
      <c r="B34" s="161"/>
      <c r="C34" s="126" t="s">
        <v>230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380"/>
      <c r="Q34" s="409">
        <v>0</v>
      </c>
      <c r="R34" s="409"/>
      <c r="S34" s="409"/>
      <c r="T34" s="409"/>
      <c r="U34" s="409">
        <v>0</v>
      </c>
      <c r="V34" s="409"/>
      <c r="W34" s="409"/>
      <c r="X34" s="409"/>
      <c r="Y34" s="416">
        <v>0</v>
      </c>
      <c r="Z34" s="416"/>
      <c r="AA34" s="416"/>
      <c r="AB34" s="416"/>
      <c r="AC34" s="416">
        <v>0</v>
      </c>
      <c r="AD34" s="416"/>
      <c r="AE34" s="416"/>
      <c r="AF34" s="416"/>
      <c r="AG34" s="409">
        <v>2</v>
      </c>
      <c r="AH34" s="409"/>
      <c r="AI34" s="409"/>
      <c r="AJ34" s="409"/>
      <c r="AK34" s="409">
        <v>2</v>
      </c>
      <c r="AL34" s="409"/>
      <c r="AM34" s="409"/>
      <c r="AN34" s="409"/>
    </row>
    <row r="35" spans="1:40" ht="21.75" customHeight="1">
      <c r="A35" s="145"/>
      <c r="B35" s="161"/>
      <c r="C35" s="110" t="s">
        <v>16</v>
      </c>
      <c r="D35" s="110"/>
      <c r="E35" s="110"/>
      <c r="F35" s="110"/>
      <c r="G35" s="110"/>
      <c r="H35" s="92" t="s">
        <v>14</v>
      </c>
      <c r="I35" s="92"/>
      <c r="J35" s="92"/>
      <c r="K35" s="92"/>
      <c r="L35" s="92"/>
      <c r="M35" s="92"/>
      <c r="N35" s="92"/>
      <c r="O35" s="92"/>
      <c r="P35" s="92"/>
      <c r="Q35" s="408"/>
      <c r="R35" s="408"/>
      <c r="S35" s="408"/>
      <c r="T35" s="408"/>
      <c r="U35" s="408"/>
      <c r="V35" s="408"/>
      <c r="W35" s="408"/>
      <c r="X35" s="408"/>
      <c r="Y35" s="416">
        <v>0</v>
      </c>
      <c r="Z35" s="416"/>
      <c r="AA35" s="416"/>
      <c r="AB35" s="416"/>
      <c r="AC35" s="416">
        <v>0</v>
      </c>
      <c r="AD35" s="416"/>
      <c r="AE35" s="416"/>
      <c r="AF35" s="416"/>
      <c r="AG35" s="408"/>
      <c r="AH35" s="408"/>
      <c r="AI35" s="408"/>
      <c r="AJ35" s="408"/>
      <c r="AK35" s="408"/>
      <c r="AL35" s="408"/>
      <c r="AM35" s="408"/>
      <c r="AN35" s="408"/>
    </row>
    <row r="36" spans="1:40" ht="21.75" customHeight="1">
      <c r="A36" s="145"/>
      <c r="B36" s="161"/>
      <c r="C36" s="110"/>
      <c r="D36" s="110"/>
      <c r="E36" s="110"/>
      <c r="F36" s="110"/>
      <c r="G36" s="110"/>
      <c r="H36" s="92" t="s">
        <v>15</v>
      </c>
      <c r="I36" s="92"/>
      <c r="J36" s="92"/>
      <c r="K36" s="92"/>
      <c r="L36" s="92"/>
      <c r="M36" s="92"/>
      <c r="N36" s="92"/>
      <c r="O36" s="92"/>
      <c r="P36" s="92"/>
      <c r="Q36" s="409">
        <v>0</v>
      </c>
      <c r="R36" s="409"/>
      <c r="S36" s="409"/>
      <c r="T36" s="409"/>
      <c r="U36" s="409">
        <v>0</v>
      </c>
      <c r="V36" s="409"/>
      <c r="W36" s="409"/>
      <c r="X36" s="409"/>
      <c r="Y36" s="416">
        <v>0</v>
      </c>
      <c r="Z36" s="416"/>
      <c r="AA36" s="416"/>
      <c r="AB36" s="416"/>
      <c r="AC36" s="416">
        <v>0</v>
      </c>
      <c r="AD36" s="416"/>
      <c r="AE36" s="416"/>
      <c r="AF36" s="416"/>
      <c r="AG36" s="409">
        <v>19</v>
      </c>
      <c r="AH36" s="409"/>
      <c r="AI36" s="409"/>
      <c r="AJ36" s="409"/>
      <c r="AK36" s="409">
        <v>19</v>
      </c>
      <c r="AL36" s="409"/>
      <c r="AM36" s="409"/>
      <c r="AN36" s="409"/>
    </row>
    <row r="37" spans="1:40" ht="21.75" customHeight="1">
      <c r="A37" s="145"/>
      <c r="B37" s="161"/>
      <c r="C37" s="110" t="s">
        <v>17</v>
      </c>
      <c r="D37" s="110"/>
      <c r="E37" s="110"/>
      <c r="F37" s="110"/>
      <c r="G37" s="110"/>
      <c r="H37" s="92" t="s">
        <v>14</v>
      </c>
      <c r="I37" s="92"/>
      <c r="J37" s="92"/>
      <c r="K37" s="92"/>
      <c r="L37" s="92"/>
      <c r="M37" s="92"/>
      <c r="N37" s="92"/>
      <c r="O37" s="92"/>
      <c r="P37" s="92"/>
      <c r="Q37" s="408"/>
      <c r="R37" s="408"/>
      <c r="S37" s="408"/>
      <c r="T37" s="408"/>
      <c r="U37" s="408"/>
      <c r="V37" s="408"/>
      <c r="W37" s="408"/>
      <c r="X37" s="408"/>
      <c r="Y37" s="416">
        <v>0</v>
      </c>
      <c r="Z37" s="416"/>
      <c r="AA37" s="416"/>
      <c r="AB37" s="416"/>
      <c r="AC37" s="416">
        <v>0</v>
      </c>
      <c r="AD37" s="416"/>
      <c r="AE37" s="416"/>
      <c r="AF37" s="416"/>
      <c r="AG37" s="408"/>
      <c r="AH37" s="408"/>
      <c r="AI37" s="408"/>
      <c r="AJ37" s="408"/>
      <c r="AK37" s="408"/>
      <c r="AL37" s="408"/>
      <c r="AM37" s="408"/>
      <c r="AN37" s="408"/>
    </row>
    <row r="38" spans="1:40" ht="21.75" customHeight="1">
      <c r="A38" s="145"/>
      <c r="B38" s="161"/>
      <c r="C38" s="110"/>
      <c r="D38" s="110"/>
      <c r="E38" s="110"/>
      <c r="F38" s="110"/>
      <c r="G38" s="110"/>
      <c r="H38" s="92" t="s">
        <v>15</v>
      </c>
      <c r="I38" s="92"/>
      <c r="J38" s="92"/>
      <c r="K38" s="92"/>
      <c r="L38" s="92"/>
      <c r="M38" s="92"/>
      <c r="N38" s="92"/>
      <c r="O38" s="92"/>
      <c r="P38" s="92"/>
      <c r="Q38" s="409">
        <v>0</v>
      </c>
      <c r="R38" s="409"/>
      <c r="S38" s="409"/>
      <c r="T38" s="409"/>
      <c r="U38" s="409">
        <v>0</v>
      </c>
      <c r="V38" s="409"/>
      <c r="W38" s="409"/>
      <c r="X38" s="409"/>
      <c r="Y38" s="416">
        <v>0</v>
      </c>
      <c r="Z38" s="416"/>
      <c r="AA38" s="416"/>
      <c r="AB38" s="416"/>
      <c r="AC38" s="416">
        <v>0</v>
      </c>
      <c r="AD38" s="416"/>
      <c r="AE38" s="416"/>
      <c r="AF38" s="416"/>
      <c r="AG38" s="409">
        <v>9</v>
      </c>
      <c r="AH38" s="409"/>
      <c r="AI38" s="409"/>
      <c r="AJ38" s="409"/>
      <c r="AK38" s="409">
        <v>9</v>
      </c>
      <c r="AL38" s="409"/>
      <c r="AM38" s="409"/>
      <c r="AN38" s="409"/>
    </row>
    <row r="39" spans="1:40" ht="21.75" customHeight="1">
      <c r="A39" s="145"/>
      <c r="B39" s="161"/>
      <c r="C39" s="110" t="s">
        <v>151</v>
      </c>
      <c r="D39" s="110"/>
      <c r="E39" s="110"/>
      <c r="F39" s="110"/>
      <c r="G39" s="110"/>
      <c r="H39" s="92" t="s">
        <v>14</v>
      </c>
      <c r="I39" s="92"/>
      <c r="J39" s="92"/>
      <c r="K39" s="92"/>
      <c r="L39" s="92"/>
      <c r="M39" s="92"/>
      <c r="N39" s="92"/>
      <c r="O39" s="92"/>
      <c r="P39" s="92"/>
      <c r="Q39" s="408"/>
      <c r="R39" s="408"/>
      <c r="S39" s="408"/>
      <c r="T39" s="408"/>
      <c r="U39" s="408"/>
      <c r="V39" s="408"/>
      <c r="W39" s="408"/>
      <c r="X39" s="408"/>
      <c r="Y39" s="416">
        <v>0</v>
      </c>
      <c r="Z39" s="416"/>
      <c r="AA39" s="416"/>
      <c r="AB39" s="416"/>
      <c r="AC39" s="416">
        <v>0</v>
      </c>
      <c r="AD39" s="416"/>
      <c r="AE39" s="416"/>
      <c r="AF39" s="416"/>
      <c r="AG39" s="408"/>
      <c r="AH39" s="408"/>
      <c r="AI39" s="408"/>
      <c r="AJ39" s="408"/>
      <c r="AK39" s="408"/>
      <c r="AL39" s="408"/>
      <c r="AM39" s="408"/>
      <c r="AN39" s="408"/>
    </row>
    <row r="40" spans="1:40" ht="21.75" customHeight="1">
      <c r="A40" s="145"/>
      <c r="B40" s="161"/>
      <c r="C40" s="110"/>
      <c r="D40" s="110"/>
      <c r="E40" s="110"/>
      <c r="F40" s="110"/>
      <c r="G40" s="110"/>
      <c r="H40" s="92" t="s">
        <v>15</v>
      </c>
      <c r="I40" s="92"/>
      <c r="J40" s="92"/>
      <c r="K40" s="92"/>
      <c r="L40" s="92"/>
      <c r="M40" s="92"/>
      <c r="N40" s="92"/>
      <c r="O40" s="92"/>
      <c r="P40" s="92"/>
      <c r="Q40" s="409">
        <v>0</v>
      </c>
      <c r="R40" s="409"/>
      <c r="S40" s="409"/>
      <c r="T40" s="409"/>
      <c r="U40" s="409">
        <v>0</v>
      </c>
      <c r="V40" s="409"/>
      <c r="W40" s="409"/>
      <c r="X40" s="409"/>
      <c r="Y40" s="416">
        <v>0</v>
      </c>
      <c r="Z40" s="416"/>
      <c r="AA40" s="416"/>
      <c r="AB40" s="416"/>
      <c r="AC40" s="416">
        <v>0</v>
      </c>
      <c r="AD40" s="416"/>
      <c r="AE40" s="416"/>
      <c r="AF40" s="416"/>
      <c r="AG40" s="409">
        <v>0</v>
      </c>
      <c r="AH40" s="409"/>
      <c r="AI40" s="409"/>
      <c r="AJ40" s="409"/>
      <c r="AK40" s="409">
        <v>0</v>
      </c>
      <c r="AL40" s="409"/>
      <c r="AM40" s="409"/>
      <c r="AN40" s="409"/>
    </row>
    <row r="41" spans="1:40" ht="21.75" customHeight="1">
      <c r="A41" s="453"/>
      <c r="B41" s="125"/>
      <c r="C41" s="495" t="s">
        <v>268</v>
      </c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19">
        <f>SUM(Q30:T40)</f>
        <v>0</v>
      </c>
      <c r="R41" s="419"/>
      <c r="S41" s="419"/>
      <c r="T41" s="419"/>
      <c r="U41" s="419">
        <f>SUM(U30:X40)</f>
        <v>0</v>
      </c>
      <c r="V41" s="419"/>
      <c r="W41" s="419"/>
      <c r="X41" s="419"/>
      <c r="Y41" s="419">
        <f>SUM(Y30:AB40)</f>
        <v>0</v>
      </c>
      <c r="Z41" s="419"/>
      <c r="AA41" s="419"/>
      <c r="AB41" s="419"/>
      <c r="AC41" s="419">
        <f>SUM(AC30:AF40)</f>
        <v>0</v>
      </c>
      <c r="AD41" s="419"/>
      <c r="AE41" s="419"/>
      <c r="AF41" s="419"/>
      <c r="AG41" s="419">
        <f>SUM(AG30:AJ40)</f>
        <v>32</v>
      </c>
      <c r="AH41" s="419"/>
      <c r="AI41" s="419"/>
      <c r="AJ41" s="419"/>
      <c r="AK41" s="419">
        <f>SUM(AK30:AN40)</f>
        <v>32</v>
      </c>
      <c r="AL41" s="419"/>
      <c r="AM41" s="419"/>
      <c r="AN41" s="419"/>
    </row>
    <row r="42" spans="1:40" ht="21.75" customHeight="1">
      <c r="A42" s="473" t="s">
        <v>18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474"/>
      <c r="Q42" s="409">
        <v>0</v>
      </c>
      <c r="R42" s="409"/>
      <c r="S42" s="409"/>
      <c r="T42" s="409"/>
      <c r="U42" s="409">
        <v>0</v>
      </c>
      <c r="V42" s="409"/>
      <c r="W42" s="409"/>
      <c r="X42" s="409"/>
      <c r="Y42" s="416">
        <v>0</v>
      </c>
      <c r="Z42" s="416"/>
      <c r="AA42" s="416"/>
      <c r="AB42" s="416"/>
      <c r="AC42" s="416">
        <v>0</v>
      </c>
      <c r="AD42" s="416"/>
      <c r="AE42" s="416"/>
      <c r="AF42" s="416"/>
      <c r="AG42" s="409">
        <v>0</v>
      </c>
      <c r="AH42" s="409"/>
      <c r="AI42" s="409"/>
      <c r="AJ42" s="409"/>
      <c r="AK42" s="409">
        <v>0</v>
      </c>
      <c r="AL42" s="409"/>
      <c r="AM42" s="409"/>
      <c r="AN42" s="409"/>
    </row>
    <row r="43" spans="1:40" ht="21.75" customHeight="1">
      <c r="A43" s="466" t="s">
        <v>89</v>
      </c>
      <c r="B43" s="467"/>
      <c r="C43" s="126" t="s">
        <v>264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380"/>
      <c r="Q43" s="409">
        <v>0</v>
      </c>
      <c r="R43" s="409"/>
      <c r="S43" s="409"/>
      <c r="T43" s="409"/>
      <c r="U43" s="409">
        <v>0</v>
      </c>
      <c r="V43" s="409"/>
      <c r="W43" s="409"/>
      <c r="X43" s="409"/>
      <c r="Y43" s="416">
        <v>0</v>
      </c>
      <c r="Z43" s="416"/>
      <c r="AA43" s="416"/>
      <c r="AB43" s="416"/>
      <c r="AC43" s="416">
        <v>0</v>
      </c>
      <c r="AD43" s="416"/>
      <c r="AE43" s="416"/>
      <c r="AF43" s="416"/>
      <c r="AG43" s="409">
        <v>0</v>
      </c>
      <c r="AH43" s="409"/>
      <c r="AI43" s="409"/>
      <c r="AJ43" s="409"/>
      <c r="AK43" s="409">
        <v>0</v>
      </c>
      <c r="AL43" s="409"/>
      <c r="AM43" s="409"/>
      <c r="AN43" s="409"/>
    </row>
    <row r="44" spans="1:40" ht="21.75" customHeight="1">
      <c r="A44" s="468"/>
      <c r="B44" s="469"/>
      <c r="C44" s="126" t="s">
        <v>231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380"/>
      <c r="Q44" s="409">
        <v>0</v>
      </c>
      <c r="R44" s="409"/>
      <c r="S44" s="409"/>
      <c r="T44" s="409"/>
      <c r="U44" s="409">
        <v>0</v>
      </c>
      <c r="V44" s="409"/>
      <c r="W44" s="409"/>
      <c r="X44" s="409"/>
      <c r="Y44" s="416">
        <v>0</v>
      </c>
      <c r="Z44" s="416"/>
      <c r="AA44" s="416"/>
      <c r="AB44" s="416"/>
      <c r="AC44" s="416">
        <v>0</v>
      </c>
      <c r="AD44" s="416"/>
      <c r="AE44" s="416"/>
      <c r="AF44" s="416"/>
      <c r="AG44" s="409">
        <v>0</v>
      </c>
      <c r="AH44" s="409"/>
      <c r="AI44" s="409"/>
      <c r="AJ44" s="409"/>
      <c r="AK44" s="409">
        <v>0</v>
      </c>
      <c r="AL44" s="409"/>
      <c r="AM44" s="409"/>
      <c r="AN44" s="409"/>
    </row>
    <row r="45" spans="1:40" ht="21.75" customHeight="1">
      <c r="A45" s="468"/>
      <c r="B45" s="469"/>
      <c r="C45" s="110" t="s">
        <v>20</v>
      </c>
      <c r="D45" s="110"/>
      <c r="E45" s="110"/>
      <c r="F45" s="110"/>
      <c r="G45" s="110"/>
      <c r="H45" s="92" t="s">
        <v>14</v>
      </c>
      <c r="I45" s="92"/>
      <c r="J45" s="92"/>
      <c r="K45" s="92"/>
      <c r="L45" s="92"/>
      <c r="M45" s="92"/>
      <c r="N45" s="92"/>
      <c r="O45" s="92"/>
      <c r="P45" s="92"/>
      <c r="Q45" s="408"/>
      <c r="R45" s="408"/>
      <c r="S45" s="408"/>
      <c r="T45" s="408"/>
      <c r="U45" s="408"/>
      <c r="V45" s="408"/>
      <c r="W45" s="408"/>
      <c r="X45" s="408"/>
      <c r="Y45" s="416">
        <v>0</v>
      </c>
      <c r="Z45" s="416"/>
      <c r="AA45" s="416"/>
      <c r="AB45" s="416"/>
      <c r="AC45" s="416">
        <v>0</v>
      </c>
      <c r="AD45" s="416"/>
      <c r="AE45" s="416"/>
      <c r="AF45" s="416"/>
      <c r="AG45" s="408"/>
      <c r="AH45" s="408"/>
      <c r="AI45" s="408"/>
      <c r="AJ45" s="408"/>
      <c r="AK45" s="408"/>
      <c r="AL45" s="408"/>
      <c r="AM45" s="408"/>
      <c r="AN45" s="408"/>
    </row>
    <row r="46" spans="1:40" ht="21.75" customHeight="1">
      <c r="A46" s="468"/>
      <c r="B46" s="469"/>
      <c r="C46" s="110"/>
      <c r="D46" s="110"/>
      <c r="E46" s="110"/>
      <c r="F46" s="110"/>
      <c r="G46" s="110"/>
      <c r="H46" s="92" t="s">
        <v>15</v>
      </c>
      <c r="I46" s="92"/>
      <c r="J46" s="92"/>
      <c r="K46" s="92"/>
      <c r="L46" s="92"/>
      <c r="M46" s="92"/>
      <c r="N46" s="92"/>
      <c r="O46" s="92"/>
      <c r="P46" s="92"/>
      <c r="Q46" s="409">
        <v>0</v>
      </c>
      <c r="R46" s="409"/>
      <c r="S46" s="409"/>
      <c r="T46" s="409"/>
      <c r="U46" s="409">
        <v>0</v>
      </c>
      <c r="V46" s="409"/>
      <c r="W46" s="409"/>
      <c r="X46" s="409"/>
      <c r="Y46" s="416">
        <v>0</v>
      </c>
      <c r="Z46" s="416"/>
      <c r="AA46" s="416"/>
      <c r="AB46" s="416"/>
      <c r="AC46" s="416">
        <v>0</v>
      </c>
      <c r="AD46" s="416"/>
      <c r="AE46" s="416"/>
      <c r="AF46" s="416"/>
      <c r="AG46" s="409">
        <v>0</v>
      </c>
      <c r="AH46" s="409"/>
      <c r="AI46" s="409"/>
      <c r="AJ46" s="409"/>
      <c r="AK46" s="409">
        <v>0</v>
      </c>
      <c r="AL46" s="409"/>
      <c r="AM46" s="409"/>
      <c r="AN46" s="409"/>
    </row>
    <row r="47" spans="1:40" ht="21.75" customHeight="1">
      <c r="A47" s="468"/>
      <c r="B47" s="469"/>
      <c r="C47" s="110" t="s">
        <v>21</v>
      </c>
      <c r="D47" s="110"/>
      <c r="E47" s="110"/>
      <c r="F47" s="110"/>
      <c r="G47" s="110"/>
      <c r="H47" s="92" t="s">
        <v>14</v>
      </c>
      <c r="I47" s="92"/>
      <c r="J47" s="92"/>
      <c r="K47" s="92"/>
      <c r="L47" s="92"/>
      <c r="M47" s="92"/>
      <c r="N47" s="92"/>
      <c r="O47" s="92"/>
      <c r="P47" s="92"/>
      <c r="Q47" s="408"/>
      <c r="R47" s="408"/>
      <c r="S47" s="408"/>
      <c r="T47" s="408"/>
      <c r="U47" s="408"/>
      <c r="V47" s="408"/>
      <c r="W47" s="408"/>
      <c r="X47" s="408"/>
      <c r="Y47" s="416">
        <v>0</v>
      </c>
      <c r="Z47" s="416"/>
      <c r="AA47" s="416"/>
      <c r="AB47" s="416"/>
      <c r="AC47" s="416">
        <v>0</v>
      </c>
      <c r="AD47" s="416"/>
      <c r="AE47" s="416"/>
      <c r="AF47" s="416"/>
      <c r="AG47" s="408"/>
      <c r="AH47" s="408"/>
      <c r="AI47" s="408"/>
      <c r="AJ47" s="408"/>
      <c r="AK47" s="408"/>
      <c r="AL47" s="408"/>
      <c r="AM47" s="408"/>
      <c r="AN47" s="408"/>
    </row>
    <row r="48" spans="1:40" ht="21.75" customHeight="1">
      <c r="A48" s="468"/>
      <c r="B48" s="469"/>
      <c r="C48" s="110"/>
      <c r="D48" s="110"/>
      <c r="E48" s="110"/>
      <c r="F48" s="110"/>
      <c r="G48" s="110"/>
      <c r="H48" s="92" t="s">
        <v>15</v>
      </c>
      <c r="I48" s="92"/>
      <c r="J48" s="92"/>
      <c r="K48" s="92"/>
      <c r="L48" s="92"/>
      <c r="M48" s="92"/>
      <c r="N48" s="92"/>
      <c r="O48" s="92"/>
      <c r="P48" s="92"/>
      <c r="Q48" s="409">
        <v>0</v>
      </c>
      <c r="R48" s="409"/>
      <c r="S48" s="409"/>
      <c r="T48" s="409"/>
      <c r="U48" s="409">
        <v>0</v>
      </c>
      <c r="V48" s="409"/>
      <c r="W48" s="409"/>
      <c r="X48" s="409"/>
      <c r="Y48" s="416">
        <v>0</v>
      </c>
      <c r="Z48" s="416"/>
      <c r="AA48" s="416"/>
      <c r="AB48" s="416"/>
      <c r="AC48" s="416">
        <v>0</v>
      </c>
      <c r="AD48" s="416"/>
      <c r="AE48" s="416"/>
      <c r="AF48" s="416"/>
      <c r="AG48" s="409">
        <v>0</v>
      </c>
      <c r="AH48" s="409"/>
      <c r="AI48" s="409"/>
      <c r="AJ48" s="409"/>
      <c r="AK48" s="409">
        <v>0</v>
      </c>
      <c r="AL48" s="409"/>
      <c r="AM48" s="409"/>
      <c r="AN48" s="409"/>
    </row>
    <row r="49" spans="1:40" ht="21.75" customHeight="1">
      <c r="A49" s="468"/>
      <c r="B49" s="469"/>
      <c r="C49" s="110" t="s">
        <v>22</v>
      </c>
      <c r="D49" s="110"/>
      <c r="E49" s="110"/>
      <c r="F49" s="110"/>
      <c r="G49" s="110"/>
      <c r="H49" s="496" t="s">
        <v>23</v>
      </c>
      <c r="I49" s="496"/>
      <c r="J49" s="496"/>
      <c r="K49" s="496"/>
      <c r="L49" s="496"/>
      <c r="M49" s="496"/>
      <c r="N49" s="496"/>
      <c r="O49" s="496"/>
      <c r="P49" s="496"/>
      <c r="Q49" s="409">
        <v>1</v>
      </c>
      <c r="R49" s="409"/>
      <c r="S49" s="409"/>
      <c r="T49" s="409"/>
      <c r="U49" s="409">
        <v>1</v>
      </c>
      <c r="V49" s="409"/>
      <c r="W49" s="409"/>
      <c r="X49" s="409"/>
      <c r="Y49" s="416">
        <v>339592</v>
      </c>
      <c r="Z49" s="416"/>
      <c r="AA49" s="416"/>
      <c r="AB49" s="416"/>
      <c r="AC49" s="409">
        <v>22486</v>
      </c>
      <c r="AD49" s="409"/>
      <c r="AE49" s="409"/>
      <c r="AF49" s="409"/>
      <c r="AG49" s="409">
        <v>8</v>
      </c>
      <c r="AH49" s="409"/>
      <c r="AI49" s="409"/>
      <c r="AJ49" s="409"/>
      <c r="AK49" s="409">
        <v>10</v>
      </c>
      <c r="AL49" s="409"/>
      <c r="AM49" s="409"/>
      <c r="AN49" s="409"/>
    </row>
    <row r="50" spans="1:40" ht="21.75" customHeight="1">
      <c r="A50" s="468"/>
      <c r="B50" s="469"/>
      <c r="C50" s="110"/>
      <c r="D50" s="110"/>
      <c r="E50" s="110"/>
      <c r="F50" s="110"/>
      <c r="G50" s="110"/>
      <c r="H50" s="496" t="s">
        <v>24</v>
      </c>
      <c r="I50" s="496"/>
      <c r="J50" s="496"/>
      <c r="K50" s="496"/>
      <c r="L50" s="496"/>
      <c r="M50" s="496"/>
      <c r="N50" s="496"/>
      <c r="O50" s="496"/>
      <c r="P50" s="496"/>
      <c r="Q50" s="409">
        <v>161</v>
      </c>
      <c r="R50" s="409"/>
      <c r="S50" s="409"/>
      <c r="T50" s="409"/>
      <c r="U50" s="409">
        <v>164</v>
      </c>
      <c r="V50" s="409"/>
      <c r="W50" s="409"/>
      <c r="X50" s="409"/>
      <c r="Y50" s="416">
        <v>6073124</v>
      </c>
      <c r="Z50" s="416"/>
      <c r="AA50" s="416"/>
      <c r="AB50" s="416"/>
      <c r="AC50" s="409">
        <v>376147</v>
      </c>
      <c r="AD50" s="409"/>
      <c r="AE50" s="409"/>
      <c r="AF50" s="409"/>
      <c r="AG50" s="409">
        <v>224</v>
      </c>
      <c r="AH50" s="409"/>
      <c r="AI50" s="409"/>
      <c r="AJ50" s="409"/>
      <c r="AK50" s="409">
        <v>226</v>
      </c>
      <c r="AL50" s="409"/>
      <c r="AM50" s="409"/>
      <c r="AN50" s="409"/>
    </row>
    <row r="51" spans="1:40" ht="21.75" customHeight="1">
      <c r="A51" s="468"/>
      <c r="B51" s="469"/>
      <c r="C51" s="110" t="s">
        <v>25</v>
      </c>
      <c r="D51" s="110"/>
      <c r="E51" s="110"/>
      <c r="F51" s="110"/>
      <c r="G51" s="110"/>
      <c r="H51" s="92" t="s">
        <v>14</v>
      </c>
      <c r="I51" s="92"/>
      <c r="J51" s="92"/>
      <c r="K51" s="92"/>
      <c r="L51" s="92"/>
      <c r="M51" s="92"/>
      <c r="N51" s="92"/>
      <c r="O51" s="92"/>
      <c r="P51" s="92"/>
      <c r="Q51" s="408"/>
      <c r="R51" s="408"/>
      <c r="S51" s="408"/>
      <c r="T51" s="408"/>
      <c r="U51" s="408"/>
      <c r="V51" s="408"/>
      <c r="W51" s="408"/>
      <c r="X51" s="408"/>
      <c r="Y51" s="416">
        <v>323629</v>
      </c>
      <c r="Z51" s="416"/>
      <c r="AA51" s="416"/>
      <c r="AB51" s="416"/>
      <c r="AC51" s="409">
        <v>9798</v>
      </c>
      <c r="AD51" s="409"/>
      <c r="AE51" s="409"/>
      <c r="AF51" s="409"/>
      <c r="AG51" s="408"/>
      <c r="AH51" s="408"/>
      <c r="AI51" s="408"/>
      <c r="AJ51" s="408"/>
      <c r="AK51" s="408"/>
      <c r="AL51" s="408"/>
      <c r="AM51" s="408"/>
      <c r="AN51" s="408"/>
    </row>
    <row r="52" spans="1:40" ht="21.75" customHeight="1" thickBot="1">
      <c r="A52" s="470"/>
      <c r="B52" s="471"/>
      <c r="C52" s="472"/>
      <c r="D52" s="472"/>
      <c r="E52" s="472"/>
      <c r="F52" s="472"/>
      <c r="G52" s="472"/>
      <c r="H52" s="93" t="s">
        <v>15</v>
      </c>
      <c r="I52" s="93"/>
      <c r="J52" s="93"/>
      <c r="K52" s="93"/>
      <c r="L52" s="93"/>
      <c r="M52" s="93"/>
      <c r="N52" s="93"/>
      <c r="O52" s="93"/>
      <c r="P52" s="93"/>
      <c r="Q52" s="417">
        <v>111</v>
      </c>
      <c r="R52" s="417"/>
      <c r="S52" s="417"/>
      <c r="T52" s="417"/>
      <c r="U52" s="417">
        <v>112</v>
      </c>
      <c r="V52" s="417"/>
      <c r="W52" s="417"/>
      <c r="X52" s="417"/>
      <c r="Y52" s="418">
        <v>215157</v>
      </c>
      <c r="Z52" s="418"/>
      <c r="AA52" s="418"/>
      <c r="AB52" s="418"/>
      <c r="AC52" s="417">
        <v>15853</v>
      </c>
      <c r="AD52" s="417"/>
      <c r="AE52" s="417"/>
      <c r="AF52" s="417"/>
      <c r="AG52" s="417">
        <v>199</v>
      </c>
      <c r="AH52" s="417"/>
      <c r="AI52" s="417"/>
      <c r="AJ52" s="417"/>
      <c r="AK52" s="417">
        <v>202</v>
      </c>
      <c r="AL52" s="417"/>
      <c r="AM52" s="417"/>
      <c r="AN52" s="417"/>
    </row>
    <row r="53" spans="1:40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283">
    <mergeCell ref="AK51:AN51"/>
    <mergeCell ref="U50:X50"/>
    <mergeCell ref="Y50:AB50"/>
    <mergeCell ref="AG47:AJ47"/>
    <mergeCell ref="AK47:AN47"/>
    <mergeCell ref="U48:X48"/>
    <mergeCell ref="Y48:AB48"/>
    <mergeCell ref="AK48:AN48"/>
    <mergeCell ref="U47:X47"/>
    <mergeCell ref="Y49:AB49"/>
    <mergeCell ref="AG52:AJ52"/>
    <mergeCell ref="B15:B18"/>
    <mergeCell ref="Q26:T29"/>
    <mergeCell ref="AG26:AJ29"/>
    <mergeCell ref="AC48:AF48"/>
    <mergeCell ref="AG48:AJ48"/>
    <mergeCell ref="Y47:AB47"/>
    <mergeCell ref="AC47:AF47"/>
    <mergeCell ref="Y46:AB46"/>
    <mergeCell ref="AC46:AF46"/>
    <mergeCell ref="AK52:AN52"/>
    <mergeCell ref="AC51:AF51"/>
    <mergeCell ref="AG51:AJ51"/>
    <mergeCell ref="AG49:AJ49"/>
    <mergeCell ref="AK49:AN49"/>
    <mergeCell ref="AC50:AF50"/>
    <mergeCell ref="AG50:AJ50"/>
    <mergeCell ref="AK50:AN50"/>
    <mergeCell ref="AC49:AF49"/>
    <mergeCell ref="AC52:AF52"/>
    <mergeCell ref="AC43:AF43"/>
    <mergeCell ref="AG43:AJ43"/>
    <mergeCell ref="AG46:AJ46"/>
    <mergeCell ref="AK46:AN46"/>
    <mergeCell ref="AK44:AN44"/>
    <mergeCell ref="AC45:AF45"/>
    <mergeCell ref="AG45:AJ45"/>
    <mergeCell ref="AK45:AN45"/>
    <mergeCell ref="AG44:AJ44"/>
    <mergeCell ref="AK43:AN43"/>
    <mergeCell ref="AG42:AJ42"/>
    <mergeCell ref="Y39:AB39"/>
    <mergeCell ref="Y41:AB41"/>
    <mergeCell ref="AC41:AF41"/>
    <mergeCell ref="AG41:AJ41"/>
    <mergeCell ref="AK41:AN41"/>
    <mergeCell ref="AK42:AN42"/>
    <mergeCell ref="AK40:AN40"/>
    <mergeCell ref="Y43:AB43"/>
    <mergeCell ref="AC39:AF39"/>
    <mergeCell ref="AG39:AJ39"/>
    <mergeCell ref="AK39:AN39"/>
    <mergeCell ref="AK37:AN37"/>
    <mergeCell ref="AK38:AN38"/>
    <mergeCell ref="AC38:AF38"/>
    <mergeCell ref="AG38:AJ38"/>
    <mergeCell ref="Y42:AB42"/>
    <mergeCell ref="AC42:AF42"/>
    <mergeCell ref="U40:X40"/>
    <mergeCell ref="Y40:AB40"/>
    <mergeCell ref="AC40:AF40"/>
    <mergeCell ref="AG40:AJ40"/>
    <mergeCell ref="U39:X39"/>
    <mergeCell ref="AC35:AF35"/>
    <mergeCell ref="AC37:AF37"/>
    <mergeCell ref="AG37:AJ37"/>
    <mergeCell ref="U38:X38"/>
    <mergeCell ref="Y38:AB38"/>
    <mergeCell ref="AG35:AJ35"/>
    <mergeCell ref="AK35:AN35"/>
    <mergeCell ref="U36:X36"/>
    <mergeCell ref="Y36:AB36"/>
    <mergeCell ref="AC36:AF36"/>
    <mergeCell ref="AG36:AJ36"/>
    <mergeCell ref="AK36:AN36"/>
    <mergeCell ref="U35:X35"/>
    <mergeCell ref="AK33:AN33"/>
    <mergeCell ref="U34:X34"/>
    <mergeCell ref="Y34:AB34"/>
    <mergeCell ref="AC34:AF34"/>
    <mergeCell ref="AG34:AJ34"/>
    <mergeCell ref="AK34:AN34"/>
    <mergeCell ref="AG33:AJ33"/>
    <mergeCell ref="U33:X33"/>
    <mergeCell ref="Y33:AB33"/>
    <mergeCell ref="AK31:AN31"/>
    <mergeCell ref="U32:X32"/>
    <mergeCell ref="Y32:AB32"/>
    <mergeCell ref="AC32:AF32"/>
    <mergeCell ref="AG32:AJ32"/>
    <mergeCell ref="AK32:AN32"/>
    <mergeCell ref="AG31:AJ31"/>
    <mergeCell ref="U31:X31"/>
    <mergeCell ref="Y31:AB31"/>
    <mergeCell ref="H50:P50"/>
    <mergeCell ref="H49:P49"/>
    <mergeCell ref="H48:P48"/>
    <mergeCell ref="H47:P47"/>
    <mergeCell ref="C49:G50"/>
    <mergeCell ref="H45:P45"/>
    <mergeCell ref="AC29:AF29"/>
    <mergeCell ref="AC26:AF27"/>
    <mergeCell ref="AC28:AF28"/>
    <mergeCell ref="Q31:T31"/>
    <mergeCell ref="H38:P38"/>
    <mergeCell ref="AC31:AF31"/>
    <mergeCell ref="AC33:AF33"/>
    <mergeCell ref="Y35:AB35"/>
    <mergeCell ref="U37:X37"/>
    <mergeCell ref="Y37:AB37"/>
    <mergeCell ref="C51:G52"/>
    <mergeCell ref="H52:P52"/>
    <mergeCell ref="H51:P51"/>
    <mergeCell ref="H35:P35"/>
    <mergeCell ref="H46:P46"/>
    <mergeCell ref="C44:P44"/>
    <mergeCell ref="C43:P43"/>
    <mergeCell ref="A42:P42"/>
    <mergeCell ref="C41:P41"/>
    <mergeCell ref="H40:P40"/>
    <mergeCell ref="Q24:AN24"/>
    <mergeCell ref="A15:A18"/>
    <mergeCell ref="C15:D16"/>
    <mergeCell ref="H31:P31"/>
    <mergeCell ref="H30:P30"/>
    <mergeCell ref="C47:G48"/>
    <mergeCell ref="C45:G46"/>
    <mergeCell ref="A24:P29"/>
    <mergeCell ref="H36:P36"/>
    <mergeCell ref="A43:B52"/>
    <mergeCell ref="H33:P33"/>
    <mergeCell ref="H32:P32"/>
    <mergeCell ref="H37:P37"/>
    <mergeCell ref="Q33:T33"/>
    <mergeCell ref="Q34:T34"/>
    <mergeCell ref="Q35:T35"/>
    <mergeCell ref="C39:G40"/>
    <mergeCell ref="C37:G38"/>
    <mergeCell ref="C35:G36"/>
    <mergeCell ref="Q36:T36"/>
    <mergeCell ref="Q37:T37"/>
    <mergeCell ref="Q40:T40"/>
    <mergeCell ref="H39:P39"/>
    <mergeCell ref="A22:AC23"/>
    <mergeCell ref="Q18:T18"/>
    <mergeCell ref="Y7:AF8"/>
    <mergeCell ref="A5:Q6"/>
    <mergeCell ref="A7:L10"/>
    <mergeCell ref="C14:L14"/>
    <mergeCell ref="E11:K11"/>
    <mergeCell ref="C11:D12"/>
    <mergeCell ref="A11:A14"/>
    <mergeCell ref="C13:K13"/>
    <mergeCell ref="Q11:T11"/>
    <mergeCell ref="Q13:T13"/>
    <mergeCell ref="B11:B14"/>
    <mergeCell ref="M7:P8"/>
    <mergeCell ref="M9:P10"/>
    <mergeCell ref="Q7:X8"/>
    <mergeCell ref="Q12:T12"/>
    <mergeCell ref="U12:X12"/>
    <mergeCell ref="U11:X11"/>
    <mergeCell ref="M11:P11"/>
    <mergeCell ref="AC9:AF10"/>
    <mergeCell ref="AK11:AN11"/>
    <mergeCell ref="E12:K12"/>
    <mergeCell ref="Q9:T10"/>
    <mergeCell ref="U9:X10"/>
    <mergeCell ref="AG12:AJ12"/>
    <mergeCell ref="AK12:AN12"/>
    <mergeCell ref="AK9:AN10"/>
    <mergeCell ref="AC17:AF17"/>
    <mergeCell ref="AG9:AJ10"/>
    <mergeCell ref="Y11:AB11"/>
    <mergeCell ref="AG11:AJ11"/>
    <mergeCell ref="Q14:T14"/>
    <mergeCell ref="U14:X14"/>
    <mergeCell ref="Y14:AB14"/>
    <mergeCell ref="AC14:AF14"/>
    <mergeCell ref="AG14:AJ14"/>
    <mergeCell ref="Y12:AB12"/>
    <mergeCell ref="E15:K15"/>
    <mergeCell ref="E16:K16"/>
    <mergeCell ref="C17:K17"/>
    <mergeCell ref="C18:L18"/>
    <mergeCell ref="M17:P17"/>
    <mergeCell ref="M16:P16"/>
    <mergeCell ref="M15:P15"/>
    <mergeCell ref="AG17:AJ17"/>
    <mergeCell ref="AK15:AN15"/>
    <mergeCell ref="Q16:T16"/>
    <mergeCell ref="U16:X16"/>
    <mergeCell ref="Y16:AB16"/>
    <mergeCell ref="AC16:AF16"/>
    <mergeCell ref="AG16:AJ16"/>
    <mergeCell ref="AK16:AN16"/>
    <mergeCell ref="AK17:AN17"/>
    <mergeCell ref="U17:X17"/>
    <mergeCell ref="Y17:AB17"/>
    <mergeCell ref="A19:L19"/>
    <mergeCell ref="Q19:T19"/>
    <mergeCell ref="U19:X19"/>
    <mergeCell ref="Y19:AB19"/>
    <mergeCell ref="M19:P19"/>
    <mergeCell ref="U18:X18"/>
    <mergeCell ref="Y18:AB18"/>
    <mergeCell ref="Q17:T17"/>
    <mergeCell ref="M18:P18"/>
    <mergeCell ref="AG20:AJ20"/>
    <mergeCell ref="AK20:AN20"/>
    <mergeCell ref="AK18:AN18"/>
    <mergeCell ref="AC19:AF19"/>
    <mergeCell ref="AG19:AJ19"/>
    <mergeCell ref="AC18:AF18"/>
    <mergeCell ref="AG18:AJ18"/>
    <mergeCell ref="AK19:AN19"/>
    <mergeCell ref="AC20:AF20"/>
    <mergeCell ref="A20:L20"/>
    <mergeCell ref="Q20:T20"/>
    <mergeCell ref="U20:X20"/>
    <mergeCell ref="Y20:AB20"/>
    <mergeCell ref="M20:P20"/>
    <mergeCell ref="Q38:T38"/>
    <mergeCell ref="C34:P34"/>
    <mergeCell ref="U26:X29"/>
    <mergeCell ref="A30:B41"/>
    <mergeCell ref="C30:G33"/>
    <mergeCell ref="U43:X43"/>
    <mergeCell ref="AG25:AN25"/>
    <mergeCell ref="Q41:T41"/>
    <mergeCell ref="U30:X30"/>
    <mergeCell ref="Y30:AB30"/>
    <mergeCell ref="AC30:AF30"/>
    <mergeCell ref="Q39:T39"/>
    <mergeCell ref="Q32:T32"/>
    <mergeCell ref="AK26:AN29"/>
    <mergeCell ref="Y26:AB29"/>
    <mergeCell ref="Q49:T49"/>
    <mergeCell ref="Q50:T50"/>
    <mergeCell ref="U49:X49"/>
    <mergeCell ref="AG30:AJ30"/>
    <mergeCell ref="AK30:AN30"/>
    <mergeCell ref="Q25:AF25"/>
    <mergeCell ref="U41:X41"/>
    <mergeCell ref="Q30:T30"/>
    <mergeCell ref="Q45:T45"/>
    <mergeCell ref="U44:X44"/>
    <mergeCell ref="Q52:T52"/>
    <mergeCell ref="U51:X51"/>
    <mergeCell ref="Y51:AB51"/>
    <mergeCell ref="U52:X52"/>
    <mergeCell ref="Y52:AB52"/>
    <mergeCell ref="Q51:T51"/>
    <mergeCell ref="AC15:AF15"/>
    <mergeCell ref="AG15:AJ15"/>
    <mergeCell ref="AK14:AN14"/>
    <mergeCell ref="U15:X15"/>
    <mergeCell ref="Y15:AB15"/>
    <mergeCell ref="Q46:T46"/>
    <mergeCell ref="Y45:AB45"/>
    <mergeCell ref="Y44:AB44"/>
    <mergeCell ref="AC44:AF44"/>
    <mergeCell ref="U45:X45"/>
    <mergeCell ref="Q47:T47"/>
    <mergeCell ref="U46:X46"/>
    <mergeCell ref="Q48:T48"/>
    <mergeCell ref="Q15:T15"/>
    <mergeCell ref="Y9:AB10"/>
    <mergeCell ref="M13:P13"/>
    <mergeCell ref="Q43:T43"/>
    <mergeCell ref="Q44:T44"/>
    <mergeCell ref="Q42:T42"/>
    <mergeCell ref="U42:X42"/>
    <mergeCell ref="AG7:AN8"/>
    <mergeCell ref="M14:P14"/>
    <mergeCell ref="AC13:AF13"/>
    <mergeCell ref="AG13:AJ13"/>
    <mergeCell ref="AK13:AN13"/>
    <mergeCell ref="U13:X13"/>
    <mergeCell ref="Y13:AB13"/>
    <mergeCell ref="AC11:AF11"/>
    <mergeCell ref="AC12:AF12"/>
    <mergeCell ref="M12:P12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N55"/>
  <sheetViews>
    <sheetView view="pageBreakPreview" zoomScale="80" zoomScaleSheetLayoutView="80" zoomScalePageLayoutView="0" workbookViewId="0" topLeftCell="A1">
      <selection activeCell="Z52" sqref="K49:AD52"/>
    </sheetView>
  </sheetViews>
  <sheetFormatPr defaultColWidth="2.625" defaultRowHeight="13.5"/>
  <cols>
    <col min="1" max="3" width="2.875" style="73" customWidth="1"/>
    <col min="4" max="4" width="2.75390625" style="73" customWidth="1"/>
    <col min="5" max="8" width="3.125" style="73" customWidth="1"/>
    <col min="9" max="11" width="2.875" style="73" customWidth="1"/>
    <col min="12" max="12" width="2.75390625" style="73" customWidth="1"/>
    <col min="13" max="16" width="3.00390625" style="73" customWidth="1"/>
    <col min="17" max="19" width="2.875" style="73" customWidth="1"/>
    <col min="20" max="20" width="2.75390625" style="73" customWidth="1"/>
    <col min="21" max="24" width="3.125" style="73" customWidth="1"/>
    <col min="25" max="27" width="2.875" style="73" customWidth="1"/>
    <col min="28" max="28" width="2.75390625" style="73" customWidth="1"/>
    <col min="29" max="32" width="3.125" style="73" customWidth="1"/>
    <col min="33" max="36" width="3.25390625" style="73" customWidth="1"/>
    <col min="37" max="40" width="3.375" style="73" customWidth="1"/>
    <col min="41" max="16384" width="2.625" style="73" customWidth="1"/>
  </cols>
  <sheetData>
    <row r="1" ht="13.5" customHeight="1"/>
    <row r="2" ht="13.5" customHeight="1"/>
    <row r="3" ht="13.5" customHeight="1"/>
    <row r="4" ht="13.5" customHeight="1"/>
    <row r="5" spans="1:11" ht="13.5" customHeight="1">
      <c r="A5" s="501"/>
      <c r="B5" s="83"/>
      <c r="C5" s="83"/>
      <c r="D5" s="83"/>
      <c r="E5" s="83"/>
      <c r="F5" s="83"/>
      <c r="G5" s="83"/>
      <c r="H5" s="83"/>
      <c r="I5" s="83"/>
      <c r="J5" s="84"/>
      <c r="K5" s="84"/>
    </row>
    <row r="6" spans="1:11" ht="5.25" customHeight="1" thickBot="1">
      <c r="A6" s="502"/>
      <c r="B6" s="85"/>
      <c r="C6" s="85"/>
      <c r="D6" s="85"/>
      <c r="E6" s="85"/>
      <c r="F6" s="85"/>
      <c r="G6" s="85"/>
      <c r="H6" s="85"/>
      <c r="I6" s="85"/>
      <c r="J6" s="86"/>
      <c r="K6" s="86"/>
    </row>
    <row r="7" spans="1:40" ht="13.5" customHeight="1">
      <c r="A7" s="508" t="s">
        <v>232</v>
      </c>
      <c r="B7" s="508"/>
      <c r="C7" s="508"/>
      <c r="D7" s="508"/>
      <c r="E7" s="508"/>
      <c r="F7" s="508"/>
      <c r="G7" s="508"/>
      <c r="H7" s="508"/>
      <c r="I7" s="515" t="s">
        <v>233</v>
      </c>
      <c r="J7" s="516"/>
      <c r="K7" s="516"/>
      <c r="L7" s="516"/>
      <c r="M7" s="516"/>
      <c r="N7" s="516"/>
      <c r="O7" s="516"/>
      <c r="P7" s="517"/>
      <c r="Q7" s="508" t="s">
        <v>234</v>
      </c>
      <c r="R7" s="508"/>
      <c r="S7" s="508"/>
      <c r="T7" s="508"/>
      <c r="U7" s="508"/>
      <c r="V7" s="508"/>
      <c r="W7" s="508"/>
      <c r="X7" s="508"/>
      <c r="Y7" s="529" t="s">
        <v>235</v>
      </c>
      <c r="Z7" s="114"/>
      <c r="AA7" s="114"/>
      <c r="AB7" s="114"/>
      <c r="AC7" s="114"/>
      <c r="AD7" s="114"/>
      <c r="AE7" s="114"/>
      <c r="AF7" s="530"/>
      <c r="AG7" s="532" t="s">
        <v>27</v>
      </c>
      <c r="AH7" s="533"/>
      <c r="AI7" s="533"/>
      <c r="AJ7" s="533"/>
      <c r="AK7" s="533"/>
      <c r="AL7" s="533"/>
      <c r="AM7" s="533"/>
      <c r="AN7" s="534"/>
    </row>
    <row r="8" spans="1:40" ht="13.5" customHeight="1">
      <c r="A8" s="169"/>
      <c r="B8" s="169"/>
      <c r="C8" s="169"/>
      <c r="D8" s="169"/>
      <c r="E8" s="169"/>
      <c r="F8" s="169"/>
      <c r="G8" s="169"/>
      <c r="H8" s="169"/>
      <c r="I8" s="518"/>
      <c r="J8" s="519"/>
      <c r="K8" s="519"/>
      <c r="L8" s="519"/>
      <c r="M8" s="519"/>
      <c r="N8" s="519"/>
      <c r="O8" s="519"/>
      <c r="P8" s="520"/>
      <c r="Q8" s="169"/>
      <c r="R8" s="169"/>
      <c r="S8" s="169"/>
      <c r="T8" s="169"/>
      <c r="U8" s="169"/>
      <c r="V8" s="169"/>
      <c r="W8" s="169"/>
      <c r="X8" s="169"/>
      <c r="Y8" s="123"/>
      <c r="Z8" s="124"/>
      <c r="AA8" s="124"/>
      <c r="AB8" s="124"/>
      <c r="AC8" s="124"/>
      <c r="AD8" s="124"/>
      <c r="AE8" s="124"/>
      <c r="AF8" s="125"/>
      <c r="AG8" s="535"/>
      <c r="AH8" s="147"/>
      <c r="AI8" s="147"/>
      <c r="AJ8" s="147"/>
      <c r="AK8" s="147"/>
      <c r="AL8" s="147"/>
      <c r="AM8" s="147"/>
      <c r="AN8" s="536"/>
    </row>
    <row r="9" spans="1:40" ht="15.75" customHeight="1">
      <c r="A9" s="413" t="s">
        <v>10</v>
      </c>
      <c r="B9" s="127"/>
      <c r="C9" s="127"/>
      <c r="D9" s="414"/>
      <c r="E9" s="440" t="s">
        <v>160</v>
      </c>
      <c r="F9" s="441"/>
      <c r="G9" s="441"/>
      <c r="H9" s="442"/>
      <c r="I9" s="115" t="s">
        <v>10</v>
      </c>
      <c r="J9" s="102"/>
      <c r="K9" s="102"/>
      <c r="L9" s="102"/>
      <c r="M9" s="94" t="s">
        <v>160</v>
      </c>
      <c r="N9" s="95"/>
      <c r="O9" s="95"/>
      <c r="P9" s="105"/>
      <c r="Q9" s="115" t="s">
        <v>10</v>
      </c>
      <c r="R9" s="102"/>
      <c r="S9" s="102"/>
      <c r="T9" s="102"/>
      <c r="U9" s="94" t="s">
        <v>160</v>
      </c>
      <c r="V9" s="95"/>
      <c r="W9" s="95"/>
      <c r="X9" s="105"/>
      <c r="Y9" s="115" t="s">
        <v>10</v>
      </c>
      <c r="Z9" s="102"/>
      <c r="AA9" s="102"/>
      <c r="AB9" s="102"/>
      <c r="AC9" s="94" t="s">
        <v>160</v>
      </c>
      <c r="AD9" s="95"/>
      <c r="AE9" s="95"/>
      <c r="AF9" s="105"/>
      <c r="AG9" s="537" t="s">
        <v>10</v>
      </c>
      <c r="AH9" s="538"/>
      <c r="AI9" s="538"/>
      <c r="AJ9" s="538"/>
      <c r="AK9" s="540" t="s">
        <v>269</v>
      </c>
      <c r="AL9" s="541"/>
      <c r="AM9" s="541"/>
      <c r="AN9" s="542"/>
    </row>
    <row r="10" spans="1:40" ht="15.75" customHeight="1">
      <c r="A10" s="135"/>
      <c r="B10" s="133"/>
      <c r="C10" s="133"/>
      <c r="D10" s="134"/>
      <c r="E10" s="443"/>
      <c r="F10" s="444"/>
      <c r="G10" s="444"/>
      <c r="H10" s="445"/>
      <c r="I10" s="135"/>
      <c r="J10" s="133"/>
      <c r="K10" s="133"/>
      <c r="L10" s="133"/>
      <c r="M10" s="443"/>
      <c r="N10" s="444"/>
      <c r="O10" s="444"/>
      <c r="P10" s="445"/>
      <c r="Q10" s="135"/>
      <c r="R10" s="133"/>
      <c r="S10" s="133"/>
      <c r="T10" s="133"/>
      <c r="U10" s="443"/>
      <c r="V10" s="444"/>
      <c r="W10" s="444"/>
      <c r="X10" s="445"/>
      <c r="Y10" s="135"/>
      <c r="Z10" s="133"/>
      <c r="AA10" s="133"/>
      <c r="AB10" s="133"/>
      <c r="AC10" s="443"/>
      <c r="AD10" s="444"/>
      <c r="AE10" s="444"/>
      <c r="AF10" s="445"/>
      <c r="AG10" s="539"/>
      <c r="AH10" s="147"/>
      <c r="AI10" s="147"/>
      <c r="AJ10" s="147"/>
      <c r="AK10" s="543"/>
      <c r="AL10" s="544"/>
      <c r="AM10" s="544"/>
      <c r="AN10" s="545"/>
    </row>
    <row r="11" spans="1:40" ht="28.5" customHeight="1">
      <c r="A11" s="503">
        <v>0</v>
      </c>
      <c r="B11" s="504"/>
      <c r="C11" s="504"/>
      <c r="D11" s="505"/>
      <c r="E11" s="503">
        <v>0</v>
      </c>
      <c r="F11" s="504"/>
      <c r="G11" s="504"/>
      <c r="H11" s="505"/>
      <c r="I11" s="503">
        <v>0</v>
      </c>
      <c r="J11" s="504"/>
      <c r="K11" s="504"/>
      <c r="L11" s="505"/>
      <c r="M11" s="503">
        <v>0</v>
      </c>
      <c r="N11" s="504"/>
      <c r="O11" s="504"/>
      <c r="P11" s="505"/>
      <c r="Q11" s="503">
        <v>0</v>
      </c>
      <c r="R11" s="504"/>
      <c r="S11" s="504"/>
      <c r="T11" s="505"/>
      <c r="U11" s="503">
        <v>0</v>
      </c>
      <c r="V11" s="504"/>
      <c r="W11" s="504"/>
      <c r="X11" s="505"/>
      <c r="Y11" s="503">
        <v>0</v>
      </c>
      <c r="Z11" s="504"/>
      <c r="AA11" s="504"/>
      <c r="AB11" s="505"/>
      <c r="AC11" s="503">
        <v>0</v>
      </c>
      <c r="AD11" s="504"/>
      <c r="AE11" s="504"/>
      <c r="AF11" s="505"/>
      <c r="AG11" s="509">
        <f>SUM('P66'!M11:P11)+SUM('P66'!Q11:T11)+SUM('P66'!Y11:AB11)+SUM('P66'!AG9:AJ10)+SUM('P67'!A11:D11)+SUM('P67'!I11:L11)+SUM('P67'!Q11:T11)+SUM('P67'!Y11:AB11)</f>
        <v>0</v>
      </c>
      <c r="AH11" s="510"/>
      <c r="AI11" s="510"/>
      <c r="AJ11" s="511"/>
      <c r="AK11" s="509">
        <f>SUM('P66'!U11:X11)+SUM('P66'!AC11:AF11)+SUM('P66'!AK11:AN11)+SUM('P67'!E11:H11)+SUM('P67'!M11:P11)+SUM('P67'!U11:X11)+SUM('P67'!AC11:AF11)</f>
        <v>0</v>
      </c>
      <c r="AL11" s="510"/>
      <c r="AM11" s="510"/>
      <c r="AN11" s="531"/>
    </row>
    <row r="12" spans="1:40" ht="28.5" customHeight="1">
      <c r="A12" s="503">
        <v>0</v>
      </c>
      <c r="B12" s="504"/>
      <c r="C12" s="504"/>
      <c r="D12" s="505"/>
      <c r="E12" s="503">
        <v>0</v>
      </c>
      <c r="F12" s="504"/>
      <c r="G12" s="504"/>
      <c r="H12" s="505"/>
      <c r="I12" s="503">
        <v>0</v>
      </c>
      <c r="J12" s="504"/>
      <c r="K12" s="504"/>
      <c r="L12" s="505"/>
      <c r="M12" s="503">
        <v>0</v>
      </c>
      <c r="N12" s="504"/>
      <c r="O12" s="504"/>
      <c r="P12" s="505"/>
      <c r="Q12" s="503">
        <v>0</v>
      </c>
      <c r="R12" s="504"/>
      <c r="S12" s="504"/>
      <c r="T12" s="505"/>
      <c r="U12" s="503">
        <v>0</v>
      </c>
      <c r="V12" s="504"/>
      <c r="W12" s="504"/>
      <c r="X12" s="505"/>
      <c r="Y12" s="503">
        <v>0</v>
      </c>
      <c r="Z12" s="504"/>
      <c r="AA12" s="504"/>
      <c r="AB12" s="505"/>
      <c r="AC12" s="503">
        <v>0</v>
      </c>
      <c r="AD12" s="504"/>
      <c r="AE12" s="504"/>
      <c r="AF12" s="505"/>
      <c r="AG12" s="509">
        <f>SUM('P66'!M12:P12)+SUM('P66'!Q12:T12)+SUM('P66'!Y12:AB12)+SUM('P66'!AG10:AJ11)+SUM('P67'!A12:D12)+SUM('P67'!I12:L12)+SUM('P67'!Q12:T12)+SUM('P67'!Y12:AB12)</f>
        <v>0</v>
      </c>
      <c r="AH12" s="510"/>
      <c r="AI12" s="510"/>
      <c r="AJ12" s="511"/>
      <c r="AK12" s="509">
        <f>SUM('P66'!U12:X12)+SUM('P66'!AC12:AF12)+SUM('P66'!AK12:AN12)+SUM('P67'!E12:H12)+SUM('P67'!M12:P12)+SUM('P67'!U12:X12)+SUM('P67'!AC12:AF12)</f>
        <v>0</v>
      </c>
      <c r="AL12" s="510"/>
      <c r="AM12" s="510"/>
      <c r="AN12" s="531"/>
    </row>
    <row r="13" spans="1:40" ht="28.5" customHeight="1">
      <c r="A13" s="503">
        <v>0</v>
      </c>
      <c r="B13" s="504"/>
      <c r="C13" s="504"/>
      <c r="D13" s="505"/>
      <c r="E13" s="503">
        <v>0</v>
      </c>
      <c r="F13" s="504"/>
      <c r="G13" s="504"/>
      <c r="H13" s="505"/>
      <c r="I13" s="503">
        <v>0</v>
      </c>
      <c r="J13" s="504"/>
      <c r="K13" s="504"/>
      <c r="L13" s="505"/>
      <c r="M13" s="503">
        <v>0</v>
      </c>
      <c r="N13" s="504"/>
      <c r="O13" s="504"/>
      <c r="P13" s="505"/>
      <c r="Q13" s="503">
        <v>0</v>
      </c>
      <c r="R13" s="504"/>
      <c r="S13" s="504"/>
      <c r="T13" s="505"/>
      <c r="U13" s="503">
        <v>0</v>
      </c>
      <c r="V13" s="504"/>
      <c r="W13" s="504"/>
      <c r="X13" s="505"/>
      <c r="Y13" s="503">
        <v>0</v>
      </c>
      <c r="Z13" s="504"/>
      <c r="AA13" s="504"/>
      <c r="AB13" s="505"/>
      <c r="AC13" s="503">
        <v>0</v>
      </c>
      <c r="AD13" s="504"/>
      <c r="AE13" s="504"/>
      <c r="AF13" s="505"/>
      <c r="AG13" s="509">
        <f>SUM('P66'!M13:P13)+SUM('P66'!Q13:T13)+SUM('P66'!Y13:AB13)+SUM('P66'!AG11:AJ12)+SUM('P67'!A13:D13)+SUM('P67'!I13:L13)+SUM('P67'!Q13:T13)+SUM('P67'!Y13:AB13)</f>
        <v>0</v>
      </c>
      <c r="AH13" s="510"/>
      <c r="AI13" s="510"/>
      <c r="AJ13" s="511"/>
      <c r="AK13" s="509">
        <f>SUM('P66'!U13:X13)+SUM('P66'!AC13:AF13)+SUM('P66'!AK13:AN13)+SUM('P67'!E13:H13)+SUM('P67'!M13:P13)+SUM('P67'!U13:X13)+SUM('P67'!AC13:AF13)</f>
        <v>0</v>
      </c>
      <c r="AL13" s="510"/>
      <c r="AM13" s="510"/>
      <c r="AN13" s="531"/>
    </row>
    <row r="14" spans="1:40" ht="28.5" customHeight="1">
      <c r="A14" s="512">
        <f>SUM(A11:D13)</f>
        <v>0</v>
      </c>
      <c r="B14" s="513"/>
      <c r="C14" s="513"/>
      <c r="D14" s="514"/>
      <c r="E14" s="512">
        <f>SUM(E11:H13)</f>
        <v>0</v>
      </c>
      <c r="F14" s="513"/>
      <c r="G14" s="513"/>
      <c r="H14" s="514"/>
      <c r="I14" s="512">
        <f>SUM(I11:L13)</f>
        <v>0</v>
      </c>
      <c r="J14" s="513"/>
      <c r="K14" s="513"/>
      <c r="L14" s="514"/>
      <c r="M14" s="512">
        <f>SUM(M11:P13)</f>
        <v>0</v>
      </c>
      <c r="N14" s="513"/>
      <c r="O14" s="513"/>
      <c r="P14" s="514"/>
      <c r="Q14" s="512">
        <f>SUM(Q11:T13)</f>
        <v>0</v>
      </c>
      <c r="R14" s="513"/>
      <c r="S14" s="513"/>
      <c r="T14" s="514"/>
      <c r="U14" s="512">
        <f>SUM(U11:X13)</f>
        <v>0</v>
      </c>
      <c r="V14" s="513"/>
      <c r="W14" s="513"/>
      <c r="X14" s="514"/>
      <c r="Y14" s="512">
        <f>SUM(Y11:AB13)</f>
        <v>0</v>
      </c>
      <c r="Z14" s="513"/>
      <c r="AA14" s="513"/>
      <c r="AB14" s="514"/>
      <c r="AC14" s="512">
        <f>SUM(AC11:AF13)</f>
        <v>0</v>
      </c>
      <c r="AD14" s="513"/>
      <c r="AE14" s="513"/>
      <c r="AF14" s="514"/>
      <c r="AG14" s="509">
        <f>SUM('P66'!M14:P14)+SUM('P66'!Q14:T14)+SUM('P66'!Y14:AB14)+SUM('P66'!AG12:AJ13)+SUM('P67'!A14:D14)+SUM('P67'!I14:L14)+SUM('P67'!Q14:T14)+SUM('P67'!Y14:AB14)</f>
        <v>0</v>
      </c>
      <c r="AH14" s="510"/>
      <c r="AI14" s="510"/>
      <c r="AJ14" s="511"/>
      <c r="AK14" s="509">
        <f>SUM('P66'!U14:X14)+SUM('P66'!AC14:AF14)+SUM('P66'!AK14:AN14)+SUM('P67'!E14:H14)+SUM('P67'!M14:P14)+SUM('P67'!U14:X14)+SUM('P67'!AC14:AF14)</f>
        <v>0</v>
      </c>
      <c r="AL14" s="510"/>
      <c r="AM14" s="510"/>
      <c r="AN14" s="531"/>
    </row>
    <row r="15" spans="1:40" ht="28.5" customHeight="1">
      <c r="A15" s="503">
        <v>70</v>
      </c>
      <c r="B15" s="504"/>
      <c r="C15" s="504"/>
      <c r="D15" s="505"/>
      <c r="E15" s="503">
        <v>1689171</v>
      </c>
      <c r="F15" s="504"/>
      <c r="G15" s="504"/>
      <c r="H15" s="505"/>
      <c r="I15" s="503">
        <v>13</v>
      </c>
      <c r="J15" s="504"/>
      <c r="K15" s="504"/>
      <c r="L15" s="505"/>
      <c r="M15" s="503">
        <v>846319</v>
      </c>
      <c r="N15" s="504"/>
      <c r="O15" s="504"/>
      <c r="P15" s="505"/>
      <c r="Q15" s="503">
        <v>12</v>
      </c>
      <c r="R15" s="504"/>
      <c r="S15" s="504"/>
      <c r="T15" s="505"/>
      <c r="U15" s="503">
        <v>4004074</v>
      </c>
      <c r="V15" s="504"/>
      <c r="W15" s="504"/>
      <c r="X15" s="505"/>
      <c r="Y15" s="503">
        <v>3</v>
      </c>
      <c r="Z15" s="504"/>
      <c r="AA15" s="504"/>
      <c r="AB15" s="505"/>
      <c r="AC15" s="503">
        <v>4119435</v>
      </c>
      <c r="AD15" s="504"/>
      <c r="AE15" s="504"/>
      <c r="AF15" s="505"/>
      <c r="AG15" s="509">
        <f>SUM('P66'!M15:P15)+SUM('P66'!Q15:T15)+SUM('P66'!Y15:AB15)+SUM('P66'!AG15:AJ15)+SUM('P67'!A15:D15)+SUM('P67'!I15:L15)+SUM('P67'!Q15:T15)+SUM('P67'!Y15:AB15)</f>
        <v>834</v>
      </c>
      <c r="AH15" s="510"/>
      <c r="AI15" s="510"/>
      <c r="AJ15" s="511"/>
      <c r="AK15" s="509">
        <f>SUM('P66'!U15:X15)+SUM('P66'!AC15:AF15)+SUM('P66'!AK15:AN15)+SUM('P67'!E15:H15)+SUM('P67'!M15:P15)+SUM('P67'!U15:X15)+SUM('P67'!AC15:AF15)</f>
        <v>11219118</v>
      </c>
      <c r="AL15" s="510"/>
      <c r="AM15" s="510"/>
      <c r="AN15" s="531"/>
    </row>
    <row r="16" spans="1:40" ht="28.5" customHeight="1">
      <c r="A16" s="503">
        <v>33</v>
      </c>
      <c r="B16" s="504"/>
      <c r="C16" s="504"/>
      <c r="D16" s="505"/>
      <c r="E16" s="503">
        <v>877553</v>
      </c>
      <c r="F16" s="504"/>
      <c r="G16" s="504"/>
      <c r="H16" s="505"/>
      <c r="I16" s="503">
        <v>15</v>
      </c>
      <c r="J16" s="504"/>
      <c r="K16" s="504"/>
      <c r="L16" s="505"/>
      <c r="M16" s="503">
        <v>1177589</v>
      </c>
      <c r="N16" s="504"/>
      <c r="O16" s="504"/>
      <c r="P16" s="505"/>
      <c r="Q16" s="503">
        <v>14</v>
      </c>
      <c r="R16" s="504"/>
      <c r="S16" s="504"/>
      <c r="T16" s="505"/>
      <c r="U16" s="503">
        <v>3348247</v>
      </c>
      <c r="V16" s="504"/>
      <c r="W16" s="504"/>
      <c r="X16" s="505"/>
      <c r="Y16" s="503">
        <v>3</v>
      </c>
      <c r="Z16" s="504"/>
      <c r="AA16" s="504"/>
      <c r="AB16" s="505"/>
      <c r="AC16" s="503">
        <v>7965933</v>
      </c>
      <c r="AD16" s="504"/>
      <c r="AE16" s="504"/>
      <c r="AF16" s="505"/>
      <c r="AG16" s="509">
        <f>SUM('P66'!M16:P16)+SUM('P66'!Q16:T16)+SUM('P66'!Y16:AB16)+SUM('P66'!AG16:AJ16)+SUM('P67'!A16:D16)+SUM('P67'!I16:L16)+SUM('P67'!Q16:T16)+SUM('P67'!Y16:AB16)</f>
        <v>179</v>
      </c>
      <c r="AH16" s="510"/>
      <c r="AI16" s="510"/>
      <c r="AJ16" s="511"/>
      <c r="AK16" s="509">
        <f>SUM('P66'!U16:X16)+SUM('P66'!AC16:AF16)+SUM('P66'!AK16:AN16)+SUM('P67'!E16:H16)+SUM('P67'!M16:P16)+SUM('P67'!U16:X16)+SUM('P67'!AC16:AF16)</f>
        <v>13507201</v>
      </c>
      <c r="AL16" s="510"/>
      <c r="AM16" s="510"/>
      <c r="AN16" s="531"/>
    </row>
    <row r="17" spans="1:40" ht="28.5" customHeight="1">
      <c r="A17" s="503">
        <v>509</v>
      </c>
      <c r="B17" s="504"/>
      <c r="C17" s="504"/>
      <c r="D17" s="505"/>
      <c r="E17" s="503">
        <v>10840340</v>
      </c>
      <c r="F17" s="504"/>
      <c r="G17" s="504"/>
      <c r="H17" s="505"/>
      <c r="I17" s="503">
        <v>80</v>
      </c>
      <c r="J17" s="504"/>
      <c r="K17" s="504"/>
      <c r="L17" s="505"/>
      <c r="M17" s="503">
        <v>5514668</v>
      </c>
      <c r="N17" s="504"/>
      <c r="O17" s="504"/>
      <c r="P17" s="505"/>
      <c r="Q17" s="503">
        <v>68</v>
      </c>
      <c r="R17" s="504"/>
      <c r="S17" s="504"/>
      <c r="T17" s="505"/>
      <c r="U17" s="503">
        <v>14344532</v>
      </c>
      <c r="V17" s="504"/>
      <c r="W17" s="504"/>
      <c r="X17" s="505"/>
      <c r="Y17" s="503">
        <v>0</v>
      </c>
      <c r="Z17" s="504"/>
      <c r="AA17" s="504"/>
      <c r="AB17" s="505"/>
      <c r="AC17" s="503">
        <v>0</v>
      </c>
      <c r="AD17" s="504"/>
      <c r="AE17" s="504"/>
      <c r="AF17" s="505"/>
      <c r="AG17" s="509">
        <f>SUM('P66'!M17:P17)+SUM('P66'!Q17:T17)+SUM('P66'!Y17:AB17)+SUM('P66'!AG17:AJ17)+SUM('P67'!A17:D17)+SUM('P67'!I17:L17)+SUM('P67'!Q17:T17)+SUM('P67'!Y17:AB17)</f>
        <v>14950</v>
      </c>
      <c r="AH17" s="510"/>
      <c r="AI17" s="510"/>
      <c r="AJ17" s="511"/>
      <c r="AK17" s="509">
        <f>SUM('P66'!U17:X17)+SUM('P66'!AC17:AF17)+SUM('P66'!AK17:AN17)+SUM('P67'!E17:H17)+SUM('P67'!M17:P17)+SUM('P67'!U17:X17)+SUM('P67'!AC17:AF17)</f>
        <v>37365155</v>
      </c>
      <c r="AL17" s="510"/>
      <c r="AM17" s="510"/>
      <c r="AN17" s="531"/>
    </row>
    <row r="18" spans="1:40" ht="28.5" customHeight="1">
      <c r="A18" s="509">
        <f>SUM(A11:D17)</f>
        <v>612</v>
      </c>
      <c r="B18" s="510"/>
      <c r="C18" s="510"/>
      <c r="D18" s="511"/>
      <c r="E18" s="509">
        <f>SUM(E11:H17)</f>
        <v>13407064</v>
      </c>
      <c r="F18" s="510"/>
      <c r="G18" s="510"/>
      <c r="H18" s="511"/>
      <c r="I18" s="509">
        <f>SUM(I11:L17)</f>
        <v>108</v>
      </c>
      <c r="J18" s="510"/>
      <c r="K18" s="510"/>
      <c r="L18" s="511"/>
      <c r="M18" s="509">
        <f>SUM(M11:P17)</f>
        <v>7538576</v>
      </c>
      <c r="N18" s="510"/>
      <c r="O18" s="510"/>
      <c r="P18" s="511"/>
      <c r="Q18" s="509">
        <f>SUM(Q11:T17)</f>
        <v>94</v>
      </c>
      <c r="R18" s="510"/>
      <c r="S18" s="510"/>
      <c r="T18" s="511"/>
      <c r="U18" s="509">
        <f>SUM(U11:X17)</f>
        <v>21696853</v>
      </c>
      <c r="V18" s="510"/>
      <c r="W18" s="510"/>
      <c r="X18" s="511"/>
      <c r="Y18" s="509">
        <f>SUM(Y11:AB17)</f>
        <v>6</v>
      </c>
      <c r="Z18" s="510"/>
      <c r="AA18" s="510"/>
      <c r="AB18" s="511"/>
      <c r="AC18" s="509">
        <f>SUM(AC11:AF17)</f>
        <v>12085368</v>
      </c>
      <c r="AD18" s="510"/>
      <c r="AE18" s="510"/>
      <c r="AF18" s="511"/>
      <c r="AG18" s="509">
        <f>SUM('P66'!M18:P18)+SUM('P66'!Q18:T18)+SUM('P66'!Y18:AB18)+SUM('P66'!AG18:AJ18)+SUM('P67'!A18:D18)+SUM('P67'!I18:L18)+SUM('P67'!Q18:T18)+SUM('P67'!Y18:AB18)</f>
        <v>15963</v>
      </c>
      <c r="AH18" s="510"/>
      <c r="AI18" s="510"/>
      <c r="AJ18" s="511"/>
      <c r="AK18" s="509">
        <f>SUM('P66'!U18:X18)+SUM('P66'!AC18:AF18)+SUM('P66'!AK18:AN18)+SUM('P67'!E18:H18)+SUM('P67'!M18:P18)+SUM('P67'!U18:X18)+SUM('P67'!AC18:AF18)</f>
        <v>62091474</v>
      </c>
      <c r="AL18" s="510"/>
      <c r="AM18" s="510"/>
      <c r="AN18" s="531"/>
    </row>
    <row r="19" spans="1:40" ht="33.75" customHeight="1">
      <c r="A19" s="509">
        <f>A14+A18</f>
        <v>612</v>
      </c>
      <c r="B19" s="510"/>
      <c r="C19" s="510"/>
      <c r="D19" s="511"/>
      <c r="E19" s="509">
        <f>E14+E18</f>
        <v>13407064</v>
      </c>
      <c r="F19" s="510"/>
      <c r="G19" s="510"/>
      <c r="H19" s="511"/>
      <c r="I19" s="509">
        <f>I14+I18</f>
        <v>108</v>
      </c>
      <c r="J19" s="510"/>
      <c r="K19" s="510"/>
      <c r="L19" s="511"/>
      <c r="M19" s="509">
        <f>M14+M18</f>
        <v>7538576</v>
      </c>
      <c r="N19" s="510"/>
      <c r="O19" s="510"/>
      <c r="P19" s="511"/>
      <c r="Q19" s="509">
        <f>Q14+Q18</f>
        <v>94</v>
      </c>
      <c r="R19" s="510"/>
      <c r="S19" s="510"/>
      <c r="T19" s="511"/>
      <c r="U19" s="509">
        <f>U14+U18</f>
        <v>21696853</v>
      </c>
      <c r="V19" s="510"/>
      <c r="W19" s="510"/>
      <c r="X19" s="511"/>
      <c r="Y19" s="509">
        <f>Y14+Y18</f>
        <v>6</v>
      </c>
      <c r="Z19" s="510"/>
      <c r="AA19" s="510"/>
      <c r="AB19" s="511"/>
      <c r="AC19" s="509">
        <f>AC14+AC18</f>
        <v>12085368</v>
      </c>
      <c r="AD19" s="510"/>
      <c r="AE19" s="510"/>
      <c r="AF19" s="511"/>
      <c r="AG19" s="509">
        <f>SUM('P66'!M19:P19)+SUM('P66'!Q19:T19)+SUM('P66'!Y19:AB19)+SUM('P66'!AG19:AJ19)+SUM('P67'!A19:D19)+SUM('P67'!I19:L19)+SUM('P67'!Q19:T19)+SUM('P67'!Y19:AB19)</f>
        <v>15963</v>
      </c>
      <c r="AH19" s="510"/>
      <c r="AI19" s="510"/>
      <c r="AJ19" s="511"/>
      <c r="AK19" s="509">
        <f>SUM('P66'!U19:X19)+SUM('P66'!AC19:AF19)+SUM('P66'!AK19:AN19)+SUM('P67'!E19:H19)+SUM('P67'!M19:P19)+SUM('P67'!U19:X19)+SUM('P67'!AC19:AF19)</f>
        <v>62091474</v>
      </c>
      <c r="AL19" s="510"/>
      <c r="AM19" s="510"/>
      <c r="AN19" s="531"/>
    </row>
    <row r="20" spans="1:40" ht="33.75" customHeight="1" thickBot="1">
      <c r="A20" s="521">
        <v>603</v>
      </c>
      <c r="B20" s="522"/>
      <c r="C20" s="522"/>
      <c r="D20" s="523"/>
      <c r="E20" s="521">
        <v>13015419</v>
      </c>
      <c r="F20" s="522"/>
      <c r="G20" s="522"/>
      <c r="H20" s="523"/>
      <c r="I20" s="521">
        <v>120</v>
      </c>
      <c r="J20" s="522"/>
      <c r="K20" s="522"/>
      <c r="L20" s="523"/>
      <c r="M20" s="521">
        <v>8276534</v>
      </c>
      <c r="N20" s="522"/>
      <c r="O20" s="522"/>
      <c r="P20" s="523"/>
      <c r="Q20" s="521">
        <v>88</v>
      </c>
      <c r="R20" s="522"/>
      <c r="S20" s="522"/>
      <c r="T20" s="523"/>
      <c r="U20" s="521">
        <v>22970989</v>
      </c>
      <c r="V20" s="522"/>
      <c r="W20" s="522"/>
      <c r="X20" s="523"/>
      <c r="Y20" s="521">
        <v>4</v>
      </c>
      <c r="Z20" s="522"/>
      <c r="AA20" s="522"/>
      <c r="AB20" s="523"/>
      <c r="AC20" s="521">
        <v>8130363</v>
      </c>
      <c r="AD20" s="522"/>
      <c r="AE20" s="522"/>
      <c r="AF20" s="523"/>
      <c r="AG20" s="546">
        <f>SUM('P67'!A20:D20,'P67'!I20:L20,'P67'!Q20:T20,'P67'!Y20:AB20,'P66'!M20:P20,'P66'!Q20:T20,'P66'!Y20:AB20,'P66'!AG20:AJ20)</f>
        <v>15825</v>
      </c>
      <c r="AH20" s="547"/>
      <c r="AI20" s="547"/>
      <c r="AJ20" s="554"/>
      <c r="AK20" s="546">
        <f>SUM(E20,M20,U20,AC20,'P66'!U20:X20,'P66'!AC20:AF20,'P66'!AK20:AN20)</f>
        <v>59640024</v>
      </c>
      <c r="AL20" s="547"/>
      <c r="AM20" s="547"/>
      <c r="AN20" s="548"/>
    </row>
    <row r="21" spans="1:40" ht="13.5" customHeight="1">
      <c r="A21" s="37"/>
      <c r="B21" s="37"/>
      <c r="C21" s="37"/>
      <c r="D21" s="38"/>
      <c r="E21" s="37"/>
      <c r="F21" s="37"/>
      <c r="G21" s="37"/>
      <c r="H21" s="38"/>
      <c r="I21" s="39"/>
      <c r="J21" s="39"/>
      <c r="K21" s="39"/>
      <c r="L21" s="40"/>
      <c r="M21" s="37"/>
      <c r="N21" s="37"/>
      <c r="O21" s="37"/>
      <c r="P21" s="38"/>
      <c r="Q21" s="39"/>
      <c r="R21" s="39"/>
      <c r="S21" s="39"/>
      <c r="T21" s="40"/>
      <c r="U21" s="37"/>
      <c r="V21" s="37"/>
      <c r="W21" s="37"/>
      <c r="X21" s="38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ht="13.5" customHeight="1">
      <c r="A22" s="506"/>
      <c r="B22" s="506"/>
      <c r="C22" s="506"/>
      <c r="D22" s="506"/>
      <c r="E22" s="506"/>
      <c r="F22" s="506"/>
      <c r="G22" s="506"/>
      <c r="H22" s="38"/>
      <c r="I22" s="39"/>
      <c r="J22" s="39"/>
      <c r="K22" s="39"/>
      <c r="L22" s="40"/>
      <c r="M22" s="37"/>
      <c r="N22" s="37"/>
      <c r="O22" s="37"/>
      <c r="P22" s="38"/>
      <c r="Q22" s="39"/>
      <c r="R22" s="39"/>
      <c r="S22" s="39"/>
      <c r="T22" s="40"/>
      <c r="U22" s="37"/>
      <c r="V22" s="37"/>
      <c r="W22" s="37"/>
      <c r="X22" s="38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ht="13.5" customHeight="1" thickBot="1">
      <c r="A23" s="507"/>
      <c r="B23" s="507"/>
      <c r="C23" s="507"/>
      <c r="D23" s="507"/>
      <c r="E23" s="507"/>
      <c r="F23" s="507"/>
      <c r="G23" s="50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ht="21" customHeight="1">
      <c r="A24" s="516" t="s">
        <v>161</v>
      </c>
      <c r="B24" s="516"/>
      <c r="C24" s="516"/>
      <c r="D24" s="516"/>
      <c r="E24" s="516"/>
      <c r="F24" s="516"/>
      <c r="G24" s="516"/>
      <c r="H24" s="516"/>
      <c r="I24" s="516"/>
      <c r="J24" s="517"/>
      <c r="K24" s="90" t="s">
        <v>28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551" t="s">
        <v>29</v>
      </c>
      <c r="AF24" s="551"/>
      <c r="AG24" s="551"/>
      <c r="AH24" s="551"/>
      <c r="AI24" s="551"/>
      <c r="AJ24" s="551"/>
      <c r="AK24" s="551"/>
      <c r="AL24" s="551"/>
      <c r="AM24" s="551"/>
      <c r="AN24" s="552"/>
    </row>
    <row r="25" spans="1:40" ht="21" customHeight="1">
      <c r="A25" s="549" t="s">
        <v>90</v>
      </c>
      <c r="B25" s="549"/>
      <c r="C25" s="549"/>
      <c r="D25" s="549"/>
      <c r="E25" s="549"/>
      <c r="F25" s="549"/>
      <c r="G25" s="549"/>
      <c r="H25" s="549"/>
      <c r="I25" s="549"/>
      <c r="J25" s="55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07"/>
      <c r="AF25" s="107"/>
      <c r="AG25" s="107"/>
      <c r="AH25" s="107"/>
      <c r="AI25" s="107"/>
      <c r="AJ25" s="107"/>
      <c r="AK25" s="107"/>
      <c r="AL25" s="107"/>
      <c r="AM25" s="107"/>
      <c r="AN25" s="553"/>
    </row>
    <row r="26" spans="1:40" ht="13.5" customHeight="1">
      <c r="A26" s="120" t="s">
        <v>270</v>
      </c>
      <c r="B26" s="121"/>
      <c r="C26" s="121"/>
      <c r="D26" s="121"/>
      <c r="E26" s="122"/>
      <c r="F26" s="120" t="s">
        <v>162</v>
      </c>
      <c r="G26" s="121"/>
      <c r="H26" s="121"/>
      <c r="I26" s="121"/>
      <c r="J26" s="122"/>
      <c r="K26" s="120" t="s">
        <v>238</v>
      </c>
      <c r="L26" s="121"/>
      <c r="M26" s="121"/>
      <c r="N26" s="121"/>
      <c r="O26" s="122"/>
      <c r="P26" s="120" t="s">
        <v>31</v>
      </c>
      <c r="Q26" s="121"/>
      <c r="R26" s="121"/>
      <c r="S26" s="121"/>
      <c r="T26" s="122"/>
      <c r="U26" s="120" t="s">
        <v>271</v>
      </c>
      <c r="V26" s="121"/>
      <c r="W26" s="121"/>
      <c r="X26" s="121"/>
      <c r="Y26" s="122"/>
      <c r="Z26" s="120" t="s">
        <v>84</v>
      </c>
      <c r="AA26" s="121"/>
      <c r="AB26" s="121"/>
      <c r="AC26" s="121"/>
      <c r="AD26" s="122"/>
      <c r="AE26" s="555" t="s">
        <v>272</v>
      </c>
      <c r="AF26" s="119"/>
      <c r="AG26" s="119"/>
      <c r="AH26" s="119"/>
      <c r="AI26" s="556"/>
      <c r="AJ26" s="560" t="s">
        <v>162</v>
      </c>
      <c r="AK26" s="119"/>
      <c r="AL26" s="119"/>
      <c r="AM26" s="119"/>
      <c r="AN26" s="561"/>
    </row>
    <row r="27" spans="1:40" ht="13.5" customHeight="1">
      <c r="A27" s="160"/>
      <c r="B27" s="102"/>
      <c r="C27" s="102"/>
      <c r="D27" s="102"/>
      <c r="E27" s="161"/>
      <c r="F27" s="160"/>
      <c r="G27" s="102"/>
      <c r="H27" s="102"/>
      <c r="I27" s="102"/>
      <c r="J27" s="161"/>
      <c r="K27" s="160"/>
      <c r="L27" s="102"/>
      <c r="M27" s="102"/>
      <c r="N27" s="102"/>
      <c r="O27" s="161"/>
      <c r="P27" s="160"/>
      <c r="Q27" s="102"/>
      <c r="R27" s="102"/>
      <c r="S27" s="102"/>
      <c r="T27" s="161"/>
      <c r="U27" s="160"/>
      <c r="V27" s="102"/>
      <c r="W27" s="102"/>
      <c r="X27" s="102"/>
      <c r="Y27" s="161"/>
      <c r="Z27" s="160"/>
      <c r="AA27" s="102"/>
      <c r="AB27" s="102"/>
      <c r="AC27" s="102"/>
      <c r="AD27" s="161"/>
      <c r="AE27" s="557"/>
      <c r="AF27" s="144"/>
      <c r="AG27" s="144"/>
      <c r="AH27" s="144"/>
      <c r="AI27" s="558"/>
      <c r="AJ27" s="557"/>
      <c r="AK27" s="144"/>
      <c r="AL27" s="144"/>
      <c r="AM27" s="144"/>
      <c r="AN27" s="562"/>
    </row>
    <row r="28" spans="1:40" ht="13.5" customHeight="1">
      <c r="A28" s="160"/>
      <c r="B28" s="102"/>
      <c r="C28" s="102"/>
      <c r="D28" s="102"/>
      <c r="E28" s="161"/>
      <c r="F28" s="104" t="s">
        <v>163</v>
      </c>
      <c r="G28" s="95"/>
      <c r="H28" s="95"/>
      <c r="I28" s="95"/>
      <c r="J28" s="189"/>
      <c r="K28" s="160"/>
      <c r="L28" s="102"/>
      <c r="M28" s="102"/>
      <c r="N28" s="102"/>
      <c r="O28" s="161"/>
      <c r="P28" s="160"/>
      <c r="Q28" s="102"/>
      <c r="R28" s="102"/>
      <c r="S28" s="102"/>
      <c r="T28" s="161"/>
      <c r="U28" s="160"/>
      <c r="V28" s="102"/>
      <c r="W28" s="102"/>
      <c r="X28" s="102"/>
      <c r="Y28" s="161"/>
      <c r="Z28" s="104" t="s">
        <v>164</v>
      </c>
      <c r="AA28" s="95"/>
      <c r="AB28" s="95"/>
      <c r="AC28" s="95"/>
      <c r="AD28" s="189"/>
      <c r="AE28" s="557"/>
      <c r="AF28" s="144"/>
      <c r="AG28" s="144"/>
      <c r="AH28" s="144"/>
      <c r="AI28" s="558"/>
      <c r="AJ28" s="563" t="s">
        <v>165</v>
      </c>
      <c r="AK28" s="564"/>
      <c r="AL28" s="564"/>
      <c r="AM28" s="564"/>
      <c r="AN28" s="565"/>
    </row>
    <row r="29" spans="1:40" ht="13.5" customHeight="1">
      <c r="A29" s="123" t="s">
        <v>3</v>
      </c>
      <c r="B29" s="124"/>
      <c r="C29" s="124"/>
      <c r="D29" s="124"/>
      <c r="E29" s="125"/>
      <c r="F29" s="112" t="s">
        <v>113</v>
      </c>
      <c r="G29" s="111"/>
      <c r="H29" s="111"/>
      <c r="I29" s="111"/>
      <c r="J29" s="116"/>
      <c r="K29" s="123"/>
      <c r="L29" s="124"/>
      <c r="M29" s="124"/>
      <c r="N29" s="124"/>
      <c r="O29" s="125"/>
      <c r="P29" s="123"/>
      <c r="Q29" s="124"/>
      <c r="R29" s="124"/>
      <c r="S29" s="124"/>
      <c r="T29" s="125"/>
      <c r="U29" s="123" t="s">
        <v>3</v>
      </c>
      <c r="V29" s="124"/>
      <c r="W29" s="124"/>
      <c r="X29" s="124"/>
      <c r="Y29" s="125"/>
      <c r="Z29" s="112"/>
      <c r="AA29" s="111"/>
      <c r="AB29" s="111"/>
      <c r="AC29" s="111"/>
      <c r="AD29" s="116"/>
      <c r="AE29" s="566" t="s">
        <v>3</v>
      </c>
      <c r="AF29" s="567"/>
      <c r="AG29" s="567"/>
      <c r="AH29" s="567"/>
      <c r="AI29" s="568"/>
      <c r="AJ29" s="569" t="s">
        <v>113</v>
      </c>
      <c r="AK29" s="570"/>
      <c r="AL29" s="570"/>
      <c r="AM29" s="570"/>
      <c r="AN29" s="571"/>
    </row>
    <row r="30" spans="1:40" ht="22.5" customHeight="1">
      <c r="A30" s="499">
        <v>39377137</v>
      </c>
      <c r="B30" s="499"/>
      <c r="C30" s="499"/>
      <c r="D30" s="499"/>
      <c r="E30" s="499"/>
      <c r="F30" s="499">
        <v>275640</v>
      </c>
      <c r="G30" s="499"/>
      <c r="H30" s="499"/>
      <c r="I30" s="499"/>
      <c r="J30" s="499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24">
        <f>SUM('P66'!Y30:AB30)+SUM('P67'!A30:E30)+SUM('P67'!U30:Y30)</f>
        <v>39377137</v>
      </c>
      <c r="AF30" s="524"/>
      <c r="AG30" s="524"/>
      <c r="AH30" s="524"/>
      <c r="AI30" s="524"/>
      <c r="AJ30" s="524">
        <f>SUM('P66'!AC30:AF30)+SUM('P67'!F30:J30)+SUM('P67'!Z30:AD30)</f>
        <v>275640</v>
      </c>
      <c r="AK30" s="524"/>
      <c r="AL30" s="524"/>
      <c r="AM30" s="524"/>
      <c r="AN30" s="559"/>
    </row>
    <row r="31" spans="1:40" ht="22.5" customHeight="1">
      <c r="A31" s="499">
        <v>53039665</v>
      </c>
      <c r="B31" s="499"/>
      <c r="C31" s="499"/>
      <c r="D31" s="499"/>
      <c r="E31" s="499"/>
      <c r="F31" s="499">
        <v>261200</v>
      </c>
      <c r="G31" s="499"/>
      <c r="H31" s="499"/>
      <c r="I31" s="499"/>
      <c r="J31" s="499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24">
        <f>SUM('P66'!Y31:AB31)+SUM('P67'!A31:E31)+SUM('P67'!U31:Y31)</f>
        <v>53039665</v>
      </c>
      <c r="AF31" s="524"/>
      <c r="AG31" s="524"/>
      <c r="AH31" s="524"/>
      <c r="AI31" s="524"/>
      <c r="AJ31" s="524">
        <f>SUM('P66'!AC31:AF31)+SUM('P67'!F31:J31)+SUM('P67'!Z31:AD31)</f>
        <v>261200</v>
      </c>
      <c r="AK31" s="524"/>
      <c r="AL31" s="524"/>
      <c r="AM31" s="524"/>
      <c r="AN31" s="559"/>
    </row>
    <row r="32" spans="1:40" ht="22.5" customHeight="1">
      <c r="A32" s="499">
        <v>0</v>
      </c>
      <c r="B32" s="499"/>
      <c r="C32" s="499"/>
      <c r="D32" s="499"/>
      <c r="E32" s="499"/>
      <c r="F32" s="499">
        <v>0</v>
      </c>
      <c r="G32" s="499"/>
      <c r="H32" s="499"/>
      <c r="I32" s="499"/>
      <c r="J32" s="499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24">
        <f>SUM('P66'!Y32:AB32)+SUM('P67'!A32:E32)+SUM('P67'!U32:Y32)</f>
        <v>0</v>
      </c>
      <c r="AF32" s="524"/>
      <c r="AG32" s="524"/>
      <c r="AH32" s="524"/>
      <c r="AI32" s="524"/>
      <c r="AJ32" s="524">
        <f>SUM('P66'!AC32:AF32)+SUM('P67'!F32:J32)+SUM('P67'!Z32:AD32)</f>
        <v>0</v>
      </c>
      <c r="AK32" s="524"/>
      <c r="AL32" s="524"/>
      <c r="AM32" s="524"/>
      <c r="AN32" s="559"/>
    </row>
    <row r="33" spans="1:40" ht="22.5" customHeight="1">
      <c r="A33" s="499">
        <v>0</v>
      </c>
      <c r="B33" s="499"/>
      <c r="C33" s="499"/>
      <c r="D33" s="499"/>
      <c r="E33" s="499"/>
      <c r="F33" s="499">
        <v>0</v>
      </c>
      <c r="G33" s="499"/>
      <c r="H33" s="499"/>
      <c r="I33" s="499"/>
      <c r="J33" s="499"/>
      <c r="K33" s="499">
        <v>0</v>
      </c>
      <c r="L33" s="499"/>
      <c r="M33" s="499"/>
      <c r="N33" s="499"/>
      <c r="O33" s="499"/>
      <c r="P33" s="499">
        <v>0</v>
      </c>
      <c r="Q33" s="499"/>
      <c r="R33" s="499"/>
      <c r="S33" s="499"/>
      <c r="T33" s="499"/>
      <c r="U33" s="499">
        <v>0</v>
      </c>
      <c r="V33" s="499"/>
      <c r="W33" s="499"/>
      <c r="X33" s="499"/>
      <c r="Y33" s="499"/>
      <c r="Z33" s="499">
        <v>0</v>
      </c>
      <c r="AA33" s="499"/>
      <c r="AB33" s="499"/>
      <c r="AC33" s="499"/>
      <c r="AD33" s="499"/>
      <c r="AE33" s="524">
        <f>SUM('P66'!Y33:AB33)+SUM('P67'!A33:E33)+SUM('P67'!U33:Y33)</f>
        <v>0</v>
      </c>
      <c r="AF33" s="524"/>
      <c r="AG33" s="524"/>
      <c r="AH33" s="524"/>
      <c r="AI33" s="524"/>
      <c r="AJ33" s="524">
        <f>SUM('P66'!AC33:AF33)+SUM('P67'!F33:J33)+SUM('P67'!Z33:AD33)</f>
        <v>0</v>
      </c>
      <c r="AK33" s="524"/>
      <c r="AL33" s="524"/>
      <c r="AM33" s="524"/>
      <c r="AN33" s="559"/>
    </row>
    <row r="34" spans="1:40" ht="22.5" customHeight="1">
      <c r="A34" s="499">
        <v>24501080</v>
      </c>
      <c r="B34" s="499"/>
      <c r="C34" s="499"/>
      <c r="D34" s="499"/>
      <c r="E34" s="499"/>
      <c r="F34" s="499">
        <v>171524</v>
      </c>
      <c r="G34" s="499"/>
      <c r="H34" s="499"/>
      <c r="I34" s="499"/>
      <c r="J34" s="499"/>
      <c r="K34" s="499">
        <v>4</v>
      </c>
      <c r="L34" s="499"/>
      <c r="M34" s="499"/>
      <c r="N34" s="499"/>
      <c r="O34" s="499"/>
      <c r="P34" s="499">
        <v>4</v>
      </c>
      <c r="Q34" s="499"/>
      <c r="R34" s="499"/>
      <c r="S34" s="499"/>
      <c r="T34" s="499"/>
      <c r="U34" s="499">
        <v>3856064</v>
      </c>
      <c r="V34" s="499"/>
      <c r="W34" s="499"/>
      <c r="X34" s="499"/>
      <c r="Y34" s="499"/>
      <c r="Z34" s="499">
        <v>28259</v>
      </c>
      <c r="AA34" s="499"/>
      <c r="AB34" s="499"/>
      <c r="AC34" s="499"/>
      <c r="AD34" s="499"/>
      <c r="AE34" s="524">
        <f>SUM('P66'!Y34:AB34)+SUM('P67'!A34:E34)+SUM('P67'!U34:Y34)</f>
        <v>28357144</v>
      </c>
      <c r="AF34" s="524"/>
      <c r="AG34" s="524"/>
      <c r="AH34" s="524"/>
      <c r="AI34" s="524"/>
      <c r="AJ34" s="524">
        <f>SUM('P66'!AC34:AF34)+SUM('P67'!F34:J34)+SUM('P67'!Z34:AD34)</f>
        <v>199783</v>
      </c>
      <c r="AK34" s="524"/>
      <c r="AL34" s="524"/>
      <c r="AM34" s="524"/>
      <c r="AN34" s="559"/>
    </row>
    <row r="35" spans="1:40" ht="22.5" customHeight="1">
      <c r="A35" s="499">
        <v>11562134</v>
      </c>
      <c r="B35" s="499"/>
      <c r="C35" s="499"/>
      <c r="D35" s="499"/>
      <c r="E35" s="499"/>
      <c r="F35" s="499">
        <v>6293</v>
      </c>
      <c r="G35" s="499"/>
      <c r="H35" s="499"/>
      <c r="I35" s="499"/>
      <c r="J35" s="499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24">
        <f>SUM('P66'!Y35:AB35)+SUM('P67'!A35:E35)+SUM('P67'!U35:Y35)</f>
        <v>11562134</v>
      </c>
      <c r="AF35" s="524"/>
      <c r="AG35" s="524"/>
      <c r="AH35" s="524"/>
      <c r="AI35" s="524"/>
      <c r="AJ35" s="524">
        <f>SUM('P66'!AC35:AF35)+SUM('P67'!F35:J35)+SUM('P67'!Z35:AD35)</f>
        <v>6293</v>
      </c>
      <c r="AK35" s="524"/>
      <c r="AL35" s="524"/>
      <c r="AM35" s="524"/>
      <c r="AN35" s="559"/>
    </row>
    <row r="36" spans="1:40" ht="22.5" customHeight="1">
      <c r="A36" s="499">
        <v>24856153</v>
      </c>
      <c r="B36" s="499"/>
      <c r="C36" s="499"/>
      <c r="D36" s="499"/>
      <c r="E36" s="499"/>
      <c r="F36" s="499">
        <v>277426</v>
      </c>
      <c r="G36" s="499"/>
      <c r="H36" s="499"/>
      <c r="I36" s="499"/>
      <c r="J36" s="499"/>
      <c r="K36" s="499">
        <v>0</v>
      </c>
      <c r="L36" s="499"/>
      <c r="M36" s="499"/>
      <c r="N36" s="499"/>
      <c r="O36" s="499"/>
      <c r="P36" s="499">
        <v>0</v>
      </c>
      <c r="Q36" s="499"/>
      <c r="R36" s="499"/>
      <c r="S36" s="499"/>
      <c r="T36" s="499"/>
      <c r="U36" s="499">
        <v>0</v>
      </c>
      <c r="V36" s="499"/>
      <c r="W36" s="499"/>
      <c r="X36" s="499"/>
      <c r="Y36" s="499"/>
      <c r="Z36" s="499">
        <v>0</v>
      </c>
      <c r="AA36" s="499"/>
      <c r="AB36" s="499"/>
      <c r="AC36" s="499"/>
      <c r="AD36" s="499"/>
      <c r="AE36" s="524">
        <f>SUM('P66'!Y36:AB36)+SUM('P67'!A36:E36)+SUM('P67'!U36:Y36)</f>
        <v>24856153</v>
      </c>
      <c r="AF36" s="524"/>
      <c r="AG36" s="524"/>
      <c r="AH36" s="524"/>
      <c r="AI36" s="524"/>
      <c r="AJ36" s="524">
        <f>SUM('P66'!AC36:AF36)+SUM('P67'!F36:J36)+SUM('P67'!Z36:AD36)</f>
        <v>277426</v>
      </c>
      <c r="AK36" s="524"/>
      <c r="AL36" s="524"/>
      <c r="AM36" s="524"/>
      <c r="AN36" s="559"/>
    </row>
    <row r="37" spans="1:40" ht="22.5" customHeight="1">
      <c r="A37" s="499">
        <v>563098</v>
      </c>
      <c r="B37" s="499"/>
      <c r="C37" s="499"/>
      <c r="D37" s="499"/>
      <c r="E37" s="499"/>
      <c r="F37" s="499">
        <v>6895</v>
      </c>
      <c r="G37" s="499"/>
      <c r="H37" s="499"/>
      <c r="I37" s="499"/>
      <c r="J37" s="499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24">
        <f>SUM('P66'!Y37:AB37)+SUM('P67'!A37:E37)+SUM('P67'!U37:Y37)</f>
        <v>563098</v>
      </c>
      <c r="AF37" s="524"/>
      <c r="AG37" s="524"/>
      <c r="AH37" s="524"/>
      <c r="AI37" s="524"/>
      <c r="AJ37" s="524">
        <f>SUM('P66'!AC37:AF37)+SUM('P67'!F37:J37)+SUM('P67'!Z37:AD37)</f>
        <v>6895</v>
      </c>
      <c r="AK37" s="524"/>
      <c r="AL37" s="524"/>
      <c r="AM37" s="524"/>
      <c r="AN37" s="559"/>
    </row>
    <row r="38" spans="1:40" ht="22.5" customHeight="1">
      <c r="A38" s="499">
        <v>823734</v>
      </c>
      <c r="B38" s="499"/>
      <c r="C38" s="499"/>
      <c r="D38" s="499"/>
      <c r="E38" s="499"/>
      <c r="F38" s="499">
        <v>122054</v>
      </c>
      <c r="G38" s="499"/>
      <c r="H38" s="499"/>
      <c r="I38" s="499"/>
      <c r="J38" s="499"/>
      <c r="K38" s="499">
        <v>1</v>
      </c>
      <c r="L38" s="499"/>
      <c r="M38" s="499"/>
      <c r="N38" s="499"/>
      <c r="O38" s="499"/>
      <c r="P38" s="499">
        <v>1</v>
      </c>
      <c r="Q38" s="499"/>
      <c r="R38" s="499"/>
      <c r="S38" s="499"/>
      <c r="T38" s="499"/>
      <c r="U38" s="499">
        <v>0</v>
      </c>
      <c r="V38" s="499"/>
      <c r="W38" s="499"/>
      <c r="X38" s="499"/>
      <c r="Y38" s="499"/>
      <c r="Z38" s="499">
        <v>445</v>
      </c>
      <c r="AA38" s="499"/>
      <c r="AB38" s="499"/>
      <c r="AC38" s="499"/>
      <c r="AD38" s="499"/>
      <c r="AE38" s="524">
        <f>SUM('P66'!Y38:AB38)+SUM('P67'!A38:E38)+SUM('P67'!U38:Y38)</f>
        <v>823734</v>
      </c>
      <c r="AF38" s="524"/>
      <c r="AG38" s="524"/>
      <c r="AH38" s="524"/>
      <c r="AI38" s="524"/>
      <c r="AJ38" s="524">
        <f>SUM('P66'!AC38:AF38)+SUM('P67'!F38:J38)+SUM('P67'!Z38:AD38)</f>
        <v>122499</v>
      </c>
      <c r="AK38" s="524"/>
      <c r="AL38" s="524"/>
      <c r="AM38" s="524"/>
      <c r="AN38" s="559"/>
    </row>
    <row r="39" spans="1:40" ht="22.5" customHeight="1">
      <c r="A39" s="499">
        <v>0</v>
      </c>
      <c r="B39" s="499"/>
      <c r="C39" s="499"/>
      <c r="D39" s="499"/>
      <c r="E39" s="499"/>
      <c r="F39" s="499">
        <v>0</v>
      </c>
      <c r="G39" s="499"/>
      <c r="H39" s="499"/>
      <c r="I39" s="499"/>
      <c r="J39" s="499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24">
        <f>SUM('P66'!Y39:AB39)+SUM('P67'!A39:E39)+SUM('P67'!U39:Y39)</f>
        <v>0</v>
      </c>
      <c r="AF39" s="524"/>
      <c r="AG39" s="524"/>
      <c r="AH39" s="524"/>
      <c r="AI39" s="524"/>
      <c r="AJ39" s="524">
        <f>SUM('P66'!AC39:AF39)+SUM('P67'!F39:J39)+SUM('P67'!Z39:AD39)</f>
        <v>0</v>
      </c>
      <c r="AK39" s="524"/>
      <c r="AL39" s="524"/>
      <c r="AM39" s="524"/>
      <c r="AN39" s="559"/>
    </row>
    <row r="40" spans="1:40" ht="22.5" customHeight="1">
      <c r="A40" s="499">
        <v>0</v>
      </c>
      <c r="B40" s="499"/>
      <c r="C40" s="499"/>
      <c r="D40" s="499"/>
      <c r="E40" s="499"/>
      <c r="F40" s="499">
        <v>0</v>
      </c>
      <c r="G40" s="499"/>
      <c r="H40" s="499"/>
      <c r="I40" s="499"/>
      <c r="J40" s="499"/>
      <c r="K40" s="499">
        <v>0</v>
      </c>
      <c r="L40" s="499"/>
      <c r="M40" s="499"/>
      <c r="N40" s="499"/>
      <c r="O40" s="499"/>
      <c r="P40" s="499">
        <v>0</v>
      </c>
      <c r="Q40" s="499"/>
      <c r="R40" s="499"/>
      <c r="S40" s="499"/>
      <c r="T40" s="499"/>
      <c r="U40" s="499">
        <v>0</v>
      </c>
      <c r="V40" s="499"/>
      <c r="W40" s="499"/>
      <c r="X40" s="499"/>
      <c r="Y40" s="499"/>
      <c r="Z40" s="499">
        <v>0</v>
      </c>
      <c r="AA40" s="499"/>
      <c r="AB40" s="499"/>
      <c r="AC40" s="499"/>
      <c r="AD40" s="499"/>
      <c r="AE40" s="524">
        <f>SUM('P66'!Y40:AB40)+SUM('P67'!A40:E40)+SUM('P67'!U40:Y40)</f>
        <v>0</v>
      </c>
      <c r="AF40" s="524"/>
      <c r="AG40" s="524"/>
      <c r="AH40" s="524"/>
      <c r="AI40" s="524"/>
      <c r="AJ40" s="524">
        <f>SUM('P66'!AC40:AF40)+SUM('P67'!F40:J40)+SUM('P67'!Z40:AD40)</f>
        <v>0</v>
      </c>
      <c r="AK40" s="524"/>
      <c r="AL40" s="524"/>
      <c r="AM40" s="524"/>
      <c r="AN40" s="559"/>
    </row>
    <row r="41" spans="1:40" ht="22.5" customHeight="1">
      <c r="A41" s="524">
        <f>SUM(A30:E40)</f>
        <v>154723001</v>
      </c>
      <c r="B41" s="524"/>
      <c r="C41" s="524"/>
      <c r="D41" s="524"/>
      <c r="E41" s="524"/>
      <c r="F41" s="524">
        <f>SUM(F30:J40)</f>
        <v>1121032</v>
      </c>
      <c r="G41" s="524"/>
      <c r="H41" s="524"/>
      <c r="I41" s="524"/>
      <c r="J41" s="524"/>
      <c r="K41" s="524">
        <f>SUM(K30:O40)</f>
        <v>5</v>
      </c>
      <c r="L41" s="524"/>
      <c r="M41" s="524"/>
      <c r="N41" s="524"/>
      <c r="O41" s="524"/>
      <c r="P41" s="524">
        <f>SUM(P30:T40)</f>
        <v>5</v>
      </c>
      <c r="Q41" s="524"/>
      <c r="R41" s="524"/>
      <c r="S41" s="524"/>
      <c r="T41" s="524"/>
      <c r="U41" s="524">
        <f>SUM(U30:Y40)</f>
        <v>3856064</v>
      </c>
      <c r="V41" s="524"/>
      <c r="W41" s="524"/>
      <c r="X41" s="524"/>
      <c r="Y41" s="524"/>
      <c r="Z41" s="524">
        <f>SUM(Z30:AD40)</f>
        <v>28704</v>
      </c>
      <c r="AA41" s="524"/>
      <c r="AB41" s="524"/>
      <c r="AC41" s="524"/>
      <c r="AD41" s="524"/>
      <c r="AE41" s="524">
        <f>SUM('P66'!Y41:AB41)+SUM('P67'!A41:E41)+SUM('P67'!U41:Y41)</f>
        <v>158579065</v>
      </c>
      <c r="AF41" s="524"/>
      <c r="AG41" s="524"/>
      <c r="AH41" s="524"/>
      <c r="AI41" s="524"/>
      <c r="AJ41" s="524">
        <f>SUM('P66'!AC41:AF41)+SUM('P67'!F41:J41)+SUM('P67'!Z41:AD41)</f>
        <v>1149736</v>
      </c>
      <c r="AK41" s="524"/>
      <c r="AL41" s="524"/>
      <c r="AM41" s="524"/>
      <c r="AN41" s="559"/>
    </row>
    <row r="42" spans="1:40" ht="22.5" customHeight="1">
      <c r="A42" s="499">
        <v>0</v>
      </c>
      <c r="B42" s="499"/>
      <c r="C42" s="499"/>
      <c r="D42" s="499"/>
      <c r="E42" s="499"/>
      <c r="F42" s="499">
        <v>0</v>
      </c>
      <c r="G42" s="499"/>
      <c r="H42" s="499"/>
      <c r="I42" s="499"/>
      <c r="J42" s="499"/>
      <c r="K42" s="499">
        <v>0</v>
      </c>
      <c r="L42" s="499"/>
      <c r="M42" s="499"/>
      <c r="N42" s="499"/>
      <c r="O42" s="499"/>
      <c r="P42" s="499">
        <v>0</v>
      </c>
      <c r="Q42" s="499"/>
      <c r="R42" s="499"/>
      <c r="S42" s="499"/>
      <c r="T42" s="499"/>
      <c r="U42" s="499">
        <v>0</v>
      </c>
      <c r="V42" s="499"/>
      <c r="W42" s="499"/>
      <c r="X42" s="499"/>
      <c r="Y42" s="499"/>
      <c r="Z42" s="499">
        <v>0</v>
      </c>
      <c r="AA42" s="499"/>
      <c r="AB42" s="499"/>
      <c r="AC42" s="499"/>
      <c r="AD42" s="499"/>
      <c r="AE42" s="524">
        <f>SUM('P66'!Y42:AB42)+SUM('P67'!A42:E42)+SUM('P67'!U42:Y42)</f>
        <v>0</v>
      </c>
      <c r="AF42" s="524"/>
      <c r="AG42" s="524"/>
      <c r="AH42" s="524"/>
      <c r="AI42" s="524"/>
      <c r="AJ42" s="524">
        <f>SUM('P66'!AC42:AF42)+SUM('P67'!F42:J42)+SUM('P67'!Z42:AD42)</f>
        <v>0</v>
      </c>
      <c r="AK42" s="524"/>
      <c r="AL42" s="524"/>
      <c r="AM42" s="524"/>
      <c r="AN42" s="559"/>
    </row>
    <row r="43" spans="1:40" ht="22.5" customHeight="1">
      <c r="A43" s="499">
        <v>0</v>
      </c>
      <c r="B43" s="499"/>
      <c r="C43" s="499"/>
      <c r="D43" s="499"/>
      <c r="E43" s="499"/>
      <c r="F43" s="499">
        <v>0</v>
      </c>
      <c r="G43" s="499"/>
      <c r="H43" s="499"/>
      <c r="I43" s="499"/>
      <c r="J43" s="499"/>
      <c r="K43" s="499">
        <v>18</v>
      </c>
      <c r="L43" s="499"/>
      <c r="M43" s="499"/>
      <c r="N43" s="499"/>
      <c r="O43" s="499"/>
      <c r="P43" s="499">
        <v>19</v>
      </c>
      <c r="Q43" s="499"/>
      <c r="R43" s="499"/>
      <c r="S43" s="499"/>
      <c r="T43" s="499"/>
      <c r="U43" s="499">
        <v>23358</v>
      </c>
      <c r="V43" s="499"/>
      <c r="W43" s="499"/>
      <c r="X43" s="499"/>
      <c r="Y43" s="499"/>
      <c r="Z43" s="499">
        <v>873</v>
      </c>
      <c r="AA43" s="499"/>
      <c r="AB43" s="499"/>
      <c r="AC43" s="499"/>
      <c r="AD43" s="499"/>
      <c r="AE43" s="524">
        <f>SUM('P66'!Y43:AB43)+SUM('P67'!A43:E43)+SUM('P67'!U43:Y43)</f>
        <v>23358</v>
      </c>
      <c r="AF43" s="524"/>
      <c r="AG43" s="524"/>
      <c r="AH43" s="524"/>
      <c r="AI43" s="524"/>
      <c r="AJ43" s="524">
        <f>SUM('P66'!AC43:AF43)+SUM('P67'!F43:J43)+SUM('P67'!Z43:AD43)</f>
        <v>873</v>
      </c>
      <c r="AK43" s="524"/>
      <c r="AL43" s="524"/>
      <c r="AM43" s="524"/>
      <c r="AN43" s="559"/>
    </row>
    <row r="44" spans="1:40" ht="22.5" customHeight="1">
      <c r="A44" s="499">
        <v>0</v>
      </c>
      <c r="B44" s="499"/>
      <c r="C44" s="499"/>
      <c r="D44" s="499"/>
      <c r="E44" s="499"/>
      <c r="F44" s="499">
        <v>0</v>
      </c>
      <c r="G44" s="499"/>
      <c r="H44" s="499"/>
      <c r="I44" s="499"/>
      <c r="J44" s="499"/>
      <c r="K44" s="499">
        <v>0</v>
      </c>
      <c r="L44" s="499"/>
      <c r="M44" s="499"/>
      <c r="N44" s="499"/>
      <c r="O44" s="499"/>
      <c r="P44" s="499">
        <v>0</v>
      </c>
      <c r="Q44" s="499"/>
      <c r="R44" s="499"/>
      <c r="S44" s="499"/>
      <c r="T44" s="499"/>
      <c r="U44" s="499">
        <v>0</v>
      </c>
      <c r="V44" s="499"/>
      <c r="W44" s="499"/>
      <c r="X44" s="499"/>
      <c r="Y44" s="499"/>
      <c r="Z44" s="499">
        <v>0</v>
      </c>
      <c r="AA44" s="499"/>
      <c r="AB44" s="499"/>
      <c r="AC44" s="499"/>
      <c r="AD44" s="499"/>
      <c r="AE44" s="524">
        <f>SUM('P66'!Y44:AB44)+SUM('P67'!A44:E44)+SUM('P67'!U44:Y44)</f>
        <v>0</v>
      </c>
      <c r="AF44" s="524"/>
      <c r="AG44" s="524"/>
      <c r="AH44" s="524"/>
      <c r="AI44" s="524"/>
      <c r="AJ44" s="524">
        <f>SUM('P66'!AC44:AF44)+SUM('P67'!F44:J44)+SUM('P67'!Z44:AD44)</f>
        <v>0</v>
      </c>
      <c r="AK44" s="524"/>
      <c r="AL44" s="524"/>
      <c r="AM44" s="524"/>
      <c r="AN44" s="559"/>
    </row>
    <row r="45" spans="1:40" ht="22.5" customHeight="1">
      <c r="A45" s="499">
        <v>0</v>
      </c>
      <c r="B45" s="499"/>
      <c r="C45" s="499"/>
      <c r="D45" s="499"/>
      <c r="E45" s="499"/>
      <c r="F45" s="499">
        <v>0</v>
      </c>
      <c r="G45" s="499"/>
      <c r="H45" s="499"/>
      <c r="I45" s="499"/>
      <c r="J45" s="499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24">
        <f>SUM('P66'!Y45:AB45)+SUM('P67'!A45:E45)+SUM('P67'!U45:Y45)</f>
        <v>0</v>
      </c>
      <c r="AF45" s="524"/>
      <c r="AG45" s="524"/>
      <c r="AH45" s="524"/>
      <c r="AI45" s="524"/>
      <c r="AJ45" s="524">
        <f>SUM('P66'!AC45:AF45)+SUM('P67'!F45:J45)+SUM('P67'!Z45:AD45)</f>
        <v>0</v>
      </c>
      <c r="AK45" s="524"/>
      <c r="AL45" s="524"/>
      <c r="AM45" s="524"/>
      <c r="AN45" s="559"/>
    </row>
    <row r="46" spans="1:40" ht="22.5" customHeight="1">
      <c r="A46" s="499">
        <v>0</v>
      </c>
      <c r="B46" s="499"/>
      <c r="C46" s="499"/>
      <c r="D46" s="499"/>
      <c r="E46" s="499"/>
      <c r="F46" s="499">
        <v>0</v>
      </c>
      <c r="G46" s="499"/>
      <c r="H46" s="499"/>
      <c r="I46" s="499"/>
      <c r="J46" s="499"/>
      <c r="K46" s="499">
        <v>1</v>
      </c>
      <c r="L46" s="499"/>
      <c r="M46" s="499"/>
      <c r="N46" s="499"/>
      <c r="O46" s="499"/>
      <c r="P46" s="499">
        <v>1</v>
      </c>
      <c r="Q46" s="499"/>
      <c r="R46" s="499"/>
      <c r="S46" s="499"/>
      <c r="T46" s="499"/>
      <c r="U46" s="499">
        <v>0</v>
      </c>
      <c r="V46" s="499"/>
      <c r="W46" s="499"/>
      <c r="X46" s="499"/>
      <c r="Y46" s="499"/>
      <c r="Z46" s="499">
        <v>0</v>
      </c>
      <c r="AA46" s="499"/>
      <c r="AB46" s="499"/>
      <c r="AC46" s="499"/>
      <c r="AD46" s="499"/>
      <c r="AE46" s="524">
        <f>SUM('P66'!Y46:AB46)+SUM('P67'!A46:E46)+SUM('P67'!U46:Y46)</f>
        <v>0</v>
      </c>
      <c r="AF46" s="524"/>
      <c r="AG46" s="524"/>
      <c r="AH46" s="524"/>
      <c r="AI46" s="524"/>
      <c r="AJ46" s="524">
        <f>SUM('P66'!AC46:AF46)+SUM('P67'!F46:J46)+SUM('P67'!Z46:AD46)</f>
        <v>0</v>
      </c>
      <c r="AK46" s="524"/>
      <c r="AL46" s="524"/>
      <c r="AM46" s="524"/>
      <c r="AN46" s="559"/>
    </row>
    <row r="47" spans="1:40" ht="22.5" customHeight="1">
      <c r="A47" s="499">
        <v>0</v>
      </c>
      <c r="B47" s="499"/>
      <c r="C47" s="499"/>
      <c r="D47" s="499"/>
      <c r="E47" s="499"/>
      <c r="F47" s="499">
        <v>0</v>
      </c>
      <c r="G47" s="499"/>
      <c r="H47" s="499"/>
      <c r="I47" s="499"/>
      <c r="J47" s="499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24">
        <f>SUM('P66'!Y47:AB47)+SUM('P67'!A47:E47)+SUM('P67'!U47:Y47)</f>
        <v>0</v>
      </c>
      <c r="AF47" s="524"/>
      <c r="AG47" s="524"/>
      <c r="AH47" s="524"/>
      <c r="AI47" s="524"/>
      <c r="AJ47" s="524">
        <f>SUM('P66'!AC47:AF47)+SUM('P67'!F47:J47)+SUM('P67'!Z47:AD47)</f>
        <v>0</v>
      </c>
      <c r="AK47" s="524"/>
      <c r="AL47" s="524"/>
      <c r="AM47" s="524"/>
      <c r="AN47" s="559"/>
    </row>
    <row r="48" spans="1:40" ht="22.5" customHeight="1">
      <c r="A48" s="499">
        <v>0</v>
      </c>
      <c r="B48" s="499"/>
      <c r="C48" s="499"/>
      <c r="D48" s="499"/>
      <c r="E48" s="499"/>
      <c r="F48" s="499">
        <v>0</v>
      </c>
      <c r="G48" s="499"/>
      <c r="H48" s="499"/>
      <c r="I48" s="499"/>
      <c r="J48" s="499"/>
      <c r="K48" s="499">
        <v>0</v>
      </c>
      <c r="L48" s="499"/>
      <c r="M48" s="499"/>
      <c r="N48" s="499"/>
      <c r="O48" s="499"/>
      <c r="P48" s="499">
        <v>0</v>
      </c>
      <c r="Q48" s="499"/>
      <c r="R48" s="499"/>
      <c r="S48" s="499"/>
      <c r="T48" s="499"/>
      <c r="U48" s="499">
        <v>0</v>
      </c>
      <c r="V48" s="499"/>
      <c r="W48" s="499"/>
      <c r="X48" s="499"/>
      <c r="Y48" s="499"/>
      <c r="Z48" s="499">
        <v>0</v>
      </c>
      <c r="AA48" s="499"/>
      <c r="AB48" s="499"/>
      <c r="AC48" s="499"/>
      <c r="AD48" s="499"/>
      <c r="AE48" s="524">
        <f>SUM('P66'!Y48:AB48)+SUM('P67'!A48:E48)+SUM('P67'!U48:Y48)</f>
        <v>0</v>
      </c>
      <c r="AF48" s="524"/>
      <c r="AG48" s="524"/>
      <c r="AH48" s="524"/>
      <c r="AI48" s="524"/>
      <c r="AJ48" s="524">
        <f>SUM('P66'!AC48:AF48)+SUM('P67'!F48:J48)+SUM('P67'!Z48:AD48)</f>
        <v>0</v>
      </c>
      <c r="AK48" s="524"/>
      <c r="AL48" s="524"/>
      <c r="AM48" s="524"/>
      <c r="AN48" s="559"/>
    </row>
    <row r="49" spans="1:40" ht="22.5" customHeight="1">
      <c r="A49" s="499">
        <v>1362888</v>
      </c>
      <c r="B49" s="499"/>
      <c r="C49" s="499"/>
      <c r="D49" s="499"/>
      <c r="E49" s="499"/>
      <c r="F49" s="499">
        <v>72823</v>
      </c>
      <c r="G49" s="499"/>
      <c r="H49" s="499"/>
      <c r="I49" s="499"/>
      <c r="J49" s="499"/>
      <c r="K49" s="499">
        <v>5</v>
      </c>
      <c r="L49" s="499"/>
      <c r="M49" s="499"/>
      <c r="N49" s="499"/>
      <c r="O49" s="499"/>
      <c r="P49" s="499">
        <v>5</v>
      </c>
      <c r="Q49" s="499"/>
      <c r="R49" s="499"/>
      <c r="S49" s="499"/>
      <c r="T49" s="499"/>
      <c r="U49" s="499">
        <v>338147</v>
      </c>
      <c r="V49" s="499"/>
      <c r="W49" s="499"/>
      <c r="X49" s="499"/>
      <c r="Y49" s="499"/>
      <c r="Z49" s="499">
        <v>17825</v>
      </c>
      <c r="AA49" s="499"/>
      <c r="AB49" s="499"/>
      <c r="AC49" s="499"/>
      <c r="AD49" s="499"/>
      <c r="AE49" s="524">
        <f>SUM('P66'!Y49:AB49)+SUM('P67'!A49:E49)+SUM('P67'!U49:Y49)</f>
        <v>2040627</v>
      </c>
      <c r="AF49" s="524"/>
      <c r="AG49" s="524"/>
      <c r="AH49" s="524"/>
      <c r="AI49" s="524"/>
      <c r="AJ49" s="524">
        <f>SUM('P66'!AC49:AF49)+SUM('P67'!F49:J49)+SUM('P67'!Z49:AD49)</f>
        <v>113134</v>
      </c>
      <c r="AK49" s="524"/>
      <c r="AL49" s="524"/>
      <c r="AM49" s="524"/>
      <c r="AN49" s="559"/>
    </row>
    <row r="50" spans="1:40" ht="22.5" customHeight="1">
      <c r="A50" s="499">
        <v>6153181</v>
      </c>
      <c r="B50" s="499"/>
      <c r="C50" s="499"/>
      <c r="D50" s="499"/>
      <c r="E50" s="499"/>
      <c r="F50" s="499">
        <v>346592</v>
      </c>
      <c r="G50" s="499"/>
      <c r="H50" s="499"/>
      <c r="I50" s="499"/>
      <c r="J50" s="499"/>
      <c r="K50" s="499">
        <v>2353</v>
      </c>
      <c r="L50" s="499"/>
      <c r="M50" s="499"/>
      <c r="N50" s="499"/>
      <c r="O50" s="499"/>
      <c r="P50" s="499">
        <v>2384</v>
      </c>
      <c r="Q50" s="499"/>
      <c r="R50" s="499"/>
      <c r="S50" s="499"/>
      <c r="T50" s="499"/>
      <c r="U50" s="499">
        <v>11086622</v>
      </c>
      <c r="V50" s="499"/>
      <c r="W50" s="499"/>
      <c r="X50" s="499"/>
      <c r="Y50" s="499"/>
      <c r="Z50" s="499">
        <v>596800</v>
      </c>
      <c r="AA50" s="499"/>
      <c r="AB50" s="499"/>
      <c r="AC50" s="499"/>
      <c r="AD50" s="499"/>
      <c r="AE50" s="524">
        <f>SUM('P66'!Y50:AB50)+SUM('P67'!A50:E50)+SUM('P67'!U50:Y50)</f>
        <v>23312927</v>
      </c>
      <c r="AF50" s="524"/>
      <c r="AG50" s="524"/>
      <c r="AH50" s="524"/>
      <c r="AI50" s="524"/>
      <c r="AJ50" s="524">
        <f>SUM('P66'!AC50:AF50)+SUM('P67'!F50:J50)+SUM('P67'!Z50:AD50)</f>
        <v>1319539</v>
      </c>
      <c r="AK50" s="524"/>
      <c r="AL50" s="524"/>
      <c r="AM50" s="524"/>
      <c r="AN50" s="559"/>
    </row>
    <row r="51" spans="1:40" ht="22.5" customHeight="1">
      <c r="A51" s="499">
        <v>472033</v>
      </c>
      <c r="B51" s="499"/>
      <c r="C51" s="499"/>
      <c r="D51" s="499"/>
      <c r="E51" s="499"/>
      <c r="F51" s="499">
        <v>16151</v>
      </c>
      <c r="G51" s="499"/>
      <c r="H51" s="499"/>
      <c r="I51" s="499"/>
      <c r="J51" s="499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500"/>
      <c r="AE51" s="524">
        <f>SUM('P66'!Y51:AB51)+SUM('P67'!A51:E51)+SUM('P67'!U51:Y51)</f>
        <v>795662</v>
      </c>
      <c r="AF51" s="524"/>
      <c r="AG51" s="524"/>
      <c r="AH51" s="524"/>
      <c r="AI51" s="524"/>
      <c r="AJ51" s="524">
        <f>SUM('P66'!AC51:AF51)+SUM('P67'!F51:J51)+SUM('P67'!Z51:AD51)</f>
        <v>25949</v>
      </c>
      <c r="AK51" s="524"/>
      <c r="AL51" s="524"/>
      <c r="AM51" s="524"/>
      <c r="AN51" s="559"/>
    </row>
    <row r="52" spans="1:40" ht="22.5" customHeight="1" thickBot="1">
      <c r="A52" s="525">
        <v>686795</v>
      </c>
      <c r="B52" s="526"/>
      <c r="C52" s="526"/>
      <c r="D52" s="526"/>
      <c r="E52" s="527"/>
      <c r="F52" s="528">
        <v>53175</v>
      </c>
      <c r="G52" s="528"/>
      <c r="H52" s="528"/>
      <c r="I52" s="528"/>
      <c r="J52" s="528"/>
      <c r="K52" s="528">
        <v>2055</v>
      </c>
      <c r="L52" s="528"/>
      <c r="M52" s="528"/>
      <c r="N52" s="528"/>
      <c r="O52" s="528"/>
      <c r="P52" s="528">
        <v>2077</v>
      </c>
      <c r="Q52" s="528"/>
      <c r="R52" s="528"/>
      <c r="S52" s="528"/>
      <c r="T52" s="528"/>
      <c r="U52" s="528">
        <v>2336005</v>
      </c>
      <c r="V52" s="528"/>
      <c r="W52" s="528"/>
      <c r="X52" s="528"/>
      <c r="Y52" s="528"/>
      <c r="Z52" s="528">
        <v>100631</v>
      </c>
      <c r="AA52" s="528"/>
      <c r="AB52" s="528"/>
      <c r="AC52" s="528"/>
      <c r="AD52" s="528"/>
      <c r="AE52" s="572">
        <f>SUM('P66'!Y52:AB52)+SUM('P67'!A52:E52)+SUM('P67'!U52:Y52)</f>
        <v>3237957</v>
      </c>
      <c r="AF52" s="572"/>
      <c r="AG52" s="572"/>
      <c r="AH52" s="572"/>
      <c r="AI52" s="572"/>
      <c r="AJ52" s="572">
        <f>SUM('P66'!AC52:AF52)+SUM('P67'!F52:J52)+SUM('P67'!Z52:AD52)</f>
        <v>169659</v>
      </c>
      <c r="AK52" s="572"/>
      <c r="AL52" s="572"/>
      <c r="AM52" s="572"/>
      <c r="AN52" s="573"/>
    </row>
    <row r="53" spans="1:24" ht="13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ht="13.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ht="13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322">
    <mergeCell ref="AJ52:AN52"/>
    <mergeCell ref="K51:O51"/>
    <mergeCell ref="AJ50:AN50"/>
    <mergeCell ref="K49:O49"/>
    <mergeCell ref="Z51:AD51"/>
    <mergeCell ref="AE51:AI51"/>
    <mergeCell ref="AJ51:AN51"/>
    <mergeCell ref="K52:O52"/>
    <mergeCell ref="P52:T52"/>
    <mergeCell ref="U52:Y52"/>
    <mergeCell ref="Z52:AD52"/>
    <mergeCell ref="AE52:AI52"/>
    <mergeCell ref="P47:T47"/>
    <mergeCell ref="U47:Y47"/>
    <mergeCell ref="Z49:AD49"/>
    <mergeCell ref="AE49:AI49"/>
    <mergeCell ref="AE48:AI48"/>
    <mergeCell ref="P51:T51"/>
    <mergeCell ref="U51:Y51"/>
    <mergeCell ref="AJ49:AN49"/>
    <mergeCell ref="K50:O50"/>
    <mergeCell ref="P50:T50"/>
    <mergeCell ref="U50:Y50"/>
    <mergeCell ref="Z50:AD50"/>
    <mergeCell ref="AE50:AI50"/>
    <mergeCell ref="U49:Y49"/>
    <mergeCell ref="P49:T49"/>
    <mergeCell ref="K48:O48"/>
    <mergeCell ref="P48:T48"/>
    <mergeCell ref="U48:Y48"/>
    <mergeCell ref="Z48:AD48"/>
    <mergeCell ref="AJ48:AN48"/>
    <mergeCell ref="AJ46:AN46"/>
    <mergeCell ref="AJ47:AN47"/>
    <mergeCell ref="K45:O45"/>
    <mergeCell ref="P45:T45"/>
    <mergeCell ref="U45:Y45"/>
    <mergeCell ref="Z47:AD47"/>
    <mergeCell ref="Z45:AD45"/>
    <mergeCell ref="AE45:AI45"/>
    <mergeCell ref="AE47:AI47"/>
    <mergeCell ref="K47:O47"/>
    <mergeCell ref="AJ44:AN44"/>
    <mergeCell ref="K43:O43"/>
    <mergeCell ref="P43:T43"/>
    <mergeCell ref="U43:Y43"/>
    <mergeCell ref="AJ45:AN45"/>
    <mergeCell ref="K46:O46"/>
    <mergeCell ref="P46:T46"/>
    <mergeCell ref="U46:Y46"/>
    <mergeCell ref="Z46:AD46"/>
    <mergeCell ref="AE46:AI46"/>
    <mergeCell ref="Z43:AD43"/>
    <mergeCell ref="Z41:AD41"/>
    <mergeCell ref="AE41:AI41"/>
    <mergeCell ref="AE43:AI43"/>
    <mergeCell ref="AJ43:AN43"/>
    <mergeCell ref="K44:O44"/>
    <mergeCell ref="P44:T44"/>
    <mergeCell ref="U44:Y44"/>
    <mergeCell ref="Z44:AD44"/>
    <mergeCell ref="AE44:AI44"/>
    <mergeCell ref="AJ41:AN41"/>
    <mergeCell ref="K42:O42"/>
    <mergeCell ref="P42:T42"/>
    <mergeCell ref="U42:Y42"/>
    <mergeCell ref="Z42:AD42"/>
    <mergeCell ref="AE42:AI42"/>
    <mergeCell ref="AJ42:AN42"/>
    <mergeCell ref="U41:Y41"/>
    <mergeCell ref="K41:O41"/>
    <mergeCell ref="P41:T41"/>
    <mergeCell ref="AE40:AI40"/>
    <mergeCell ref="AJ40:AN40"/>
    <mergeCell ref="AJ39:AN39"/>
    <mergeCell ref="K40:O40"/>
    <mergeCell ref="P40:T40"/>
    <mergeCell ref="U40:Y40"/>
    <mergeCell ref="Z40:AD40"/>
    <mergeCell ref="AE39:AI39"/>
    <mergeCell ref="K39:O39"/>
    <mergeCell ref="P39:T39"/>
    <mergeCell ref="AJ37:AN37"/>
    <mergeCell ref="AE38:AI38"/>
    <mergeCell ref="AJ38:AN38"/>
    <mergeCell ref="P37:T37"/>
    <mergeCell ref="U37:Y37"/>
    <mergeCell ref="Z37:AD37"/>
    <mergeCell ref="AE37:AI37"/>
    <mergeCell ref="U39:Y39"/>
    <mergeCell ref="Z39:AD39"/>
    <mergeCell ref="K38:O38"/>
    <mergeCell ref="Z33:AD33"/>
    <mergeCell ref="P36:T36"/>
    <mergeCell ref="P38:T38"/>
    <mergeCell ref="U38:Y38"/>
    <mergeCell ref="Z38:AD38"/>
    <mergeCell ref="AE34:AI34"/>
    <mergeCell ref="AE35:AI35"/>
    <mergeCell ref="U33:Y33"/>
    <mergeCell ref="K34:O34"/>
    <mergeCell ref="P34:T34"/>
    <mergeCell ref="U34:Y34"/>
    <mergeCell ref="K35:O35"/>
    <mergeCell ref="P35:T35"/>
    <mergeCell ref="K33:O33"/>
    <mergeCell ref="P33:T33"/>
    <mergeCell ref="AJ35:AN35"/>
    <mergeCell ref="U36:Y36"/>
    <mergeCell ref="Z36:AD36"/>
    <mergeCell ref="AE36:AI36"/>
    <mergeCell ref="AJ36:AN36"/>
    <mergeCell ref="U35:Y35"/>
    <mergeCell ref="Z35:AD35"/>
    <mergeCell ref="AJ32:AN32"/>
    <mergeCell ref="K31:O31"/>
    <mergeCell ref="Z34:AD34"/>
    <mergeCell ref="AJ33:AN33"/>
    <mergeCell ref="AJ34:AN34"/>
    <mergeCell ref="K32:O32"/>
    <mergeCell ref="P32:T32"/>
    <mergeCell ref="U32:Y32"/>
    <mergeCell ref="Z32:AD32"/>
    <mergeCell ref="AE33:AI33"/>
    <mergeCell ref="AE31:AI31"/>
    <mergeCell ref="AJ31:AN31"/>
    <mergeCell ref="AJ26:AN27"/>
    <mergeCell ref="Z28:AD28"/>
    <mergeCell ref="AJ28:AN28"/>
    <mergeCell ref="AE29:AI29"/>
    <mergeCell ref="AJ29:AN29"/>
    <mergeCell ref="Z26:AD27"/>
    <mergeCell ref="AJ30:AN30"/>
    <mergeCell ref="U30:Y30"/>
    <mergeCell ref="Z30:AD30"/>
    <mergeCell ref="AE30:AI30"/>
    <mergeCell ref="U26:Y28"/>
    <mergeCell ref="Z29:AD29"/>
    <mergeCell ref="AE26:AI28"/>
    <mergeCell ref="AE32:AI32"/>
    <mergeCell ref="A29:E29"/>
    <mergeCell ref="U29:Y29"/>
    <mergeCell ref="P31:T31"/>
    <mergeCell ref="U31:Y31"/>
    <mergeCell ref="K26:O29"/>
    <mergeCell ref="P26:T29"/>
    <mergeCell ref="K30:O30"/>
    <mergeCell ref="P30:T30"/>
    <mergeCell ref="Z31:AD31"/>
    <mergeCell ref="M20:P20"/>
    <mergeCell ref="Q20:T20"/>
    <mergeCell ref="A33:E33"/>
    <mergeCell ref="F32:J32"/>
    <mergeCell ref="F33:J33"/>
    <mergeCell ref="A30:E30"/>
    <mergeCell ref="A31:E31"/>
    <mergeCell ref="A32:E32"/>
    <mergeCell ref="F31:J31"/>
    <mergeCell ref="F30:J30"/>
    <mergeCell ref="U19:X19"/>
    <mergeCell ref="A20:D20"/>
    <mergeCell ref="A25:J25"/>
    <mergeCell ref="K24:AD25"/>
    <mergeCell ref="AE24:AN25"/>
    <mergeCell ref="Y20:AB20"/>
    <mergeCell ref="AC20:AF20"/>
    <mergeCell ref="AG20:AJ20"/>
    <mergeCell ref="E20:H20"/>
    <mergeCell ref="I20:L20"/>
    <mergeCell ref="AG16:AJ16"/>
    <mergeCell ref="AK16:AN16"/>
    <mergeCell ref="AG18:AJ18"/>
    <mergeCell ref="AK18:AN18"/>
    <mergeCell ref="AK20:AN20"/>
    <mergeCell ref="A24:J24"/>
    <mergeCell ref="AG19:AJ19"/>
    <mergeCell ref="AK19:AN19"/>
    <mergeCell ref="Y18:AB18"/>
    <mergeCell ref="AC18:AF18"/>
    <mergeCell ref="AG17:AJ17"/>
    <mergeCell ref="AK17:AN17"/>
    <mergeCell ref="AG12:AJ12"/>
    <mergeCell ref="AK12:AN12"/>
    <mergeCell ref="AG13:AJ13"/>
    <mergeCell ref="AG7:AN8"/>
    <mergeCell ref="AG9:AJ10"/>
    <mergeCell ref="AK9:AN10"/>
    <mergeCell ref="AG11:AJ11"/>
    <mergeCell ref="AK11:AN11"/>
    <mergeCell ref="Y19:AB19"/>
    <mergeCell ref="AC19:AF19"/>
    <mergeCell ref="Y16:AB16"/>
    <mergeCell ref="AC16:AF16"/>
    <mergeCell ref="Y17:AB17"/>
    <mergeCell ref="AC17:AF17"/>
    <mergeCell ref="AC13:AF13"/>
    <mergeCell ref="Y14:AB14"/>
    <mergeCell ref="AC14:AF14"/>
    <mergeCell ref="Y15:AB15"/>
    <mergeCell ref="AC15:AF15"/>
    <mergeCell ref="AK13:AN13"/>
    <mergeCell ref="AG14:AJ14"/>
    <mergeCell ref="AK14:AN14"/>
    <mergeCell ref="AG15:AJ15"/>
    <mergeCell ref="AK15:AN15"/>
    <mergeCell ref="U12:X12"/>
    <mergeCell ref="Y7:AF8"/>
    <mergeCell ref="Y9:AB10"/>
    <mergeCell ref="AC9:AF10"/>
    <mergeCell ref="Y11:AB11"/>
    <mergeCell ref="AC11:AF11"/>
    <mergeCell ref="U11:X11"/>
    <mergeCell ref="Y12:AB12"/>
    <mergeCell ref="AC12:AF12"/>
    <mergeCell ref="Y13:AB13"/>
    <mergeCell ref="A44:E44"/>
    <mergeCell ref="A51:E51"/>
    <mergeCell ref="A35:E35"/>
    <mergeCell ref="A47:E47"/>
    <mergeCell ref="A48:E48"/>
    <mergeCell ref="F46:J46"/>
    <mergeCell ref="A52:E52"/>
    <mergeCell ref="F51:J51"/>
    <mergeCell ref="F52:J52"/>
    <mergeCell ref="A49:E49"/>
    <mergeCell ref="A50:E50"/>
    <mergeCell ref="F49:J49"/>
    <mergeCell ref="F50:J50"/>
    <mergeCell ref="F47:J47"/>
    <mergeCell ref="F48:J48"/>
    <mergeCell ref="A45:E45"/>
    <mergeCell ref="F44:J44"/>
    <mergeCell ref="F45:J45"/>
    <mergeCell ref="A46:E46"/>
    <mergeCell ref="A26:E28"/>
    <mergeCell ref="F26:J27"/>
    <mergeCell ref="F28:J28"/>
    <mergeCell ref="F29:J29"/>
    <mergeCell ref="A42:E42"/>
    <mergeCell ref="A43:E43"/>
    <mergeCell ref="F43:J43"/>
    <mergeCell ref="F42:J42"/>
    <mergeCell ref="F41:J41"/>
    <mergeCell ref="A41:E41"/>
    <mergeCell ref="U20:X20"/>
    <mergeCell ref="A19:D19"/>
    <mergeCell ref="E19:H19"/>
    <mergeCell ref="I19:L19"/>
    <mergeCell ref="Q17:T17"/>
    <mergeCell ref="U18:X18"/>
    <mergeCell ref="E17:H17"/>
    <mergeCell ref="I17:L17"/>
    <mergeCell ref="U17:X17"/>
    <mergeCell ref="M17:P17"/>
    <mergeCell ref="E13:H13"/>
    <mergeCell ref="I13:L13"/>
    <mergeCell ref="Q18:T18"/>
    <mergeCell ref="M19:P19"/>
    <mergeCell ref="Q19:T19"/>
    <mergeCell ref="E18:H18"/>
    <mergeCell ref="I18:L18"/>
    <mergeCell ref="M18:P18"/>
    <mergeCell ref="I14:L14"/>
    <mergeCell ref="M14:P14"/>
    <mergeCell ref="E15:H15"/>
    <mergeCell ref="I15:L15"/>
    <mergeCell ref="M15:P15"/>
    <mergeCell ref="A17:D17"/>
    <mergeCell ref="A16:D16"/>
    <mergeCell ref="E16:H16"/>
    <mergeCell ref="I16:L16"/>
    <mergeCell ref="Q16:T16"/>
    <mergeCell ref="U16:X16"/>
    <mergeCell ref="M16:P16"/>
    <mergeCell ref="Q12:T12"/>
    <mergeCell ref="Q14:T14"/>
    <mergeCell ref="Q13:T13"/>
    <mergeCell ref="M12:P12"/>
    <mergeCell ref="M13:P13"/>
    <mergeCell ref="U14:X14"/>
    <mergeCell ref="U13:X13"/>
    <mergeCell ref="U15:X15"/>
    <mergeCell ref="A12:D12"/>
    <mergeCell ref="E12:H12"/>
    <mergeCell ref="I12:L12"/>
    <mergeCell ref="E11:H11"/>
    <mergeCell ref="I11:L11"/>
    <mergeCell ref="Q15:T15"/>
    <mergeCell ref="M11:P11"/>
    <mergeCell ref="Q11:T11"/>
    <mergeCell ref="E14:H14"/>
    <mergeCell ref="I7:P8"/>
    <mergeCell ref="U9:X10"/>
    <mergeCell ref="Q9:T10"/>
    <mergeCell ref="M9:P10"/>
    <mergeCell ref="Q7:X8"/>
    <mergeCell ref="I9:L10"/>
    <mergeCell ref="A5:A6"/>
    <mergeCell ref="A11:D11"/>
    <mergeCell ref="A13:D13"/>
    <mergeCell ref="A22:G23"/>
    <mergeCell ref="A15:D15"/>
    <mergeCell ref="A9:D10"/>
    <mergeCell ref="E9:H10"/>
    <mergeCell ref="A7:H8"/>
    <mergeCell ref="A18:D18"/>
    <mergeCell ref="A14:D14"/>
    <mergeCell ref="A34:E34"/>
    <mergeCell ref="F34:J34"/>
    <mergeCell ref="A37:E37"/>
    <mergeCell ref="A36:E36"/>
    <mergeCell ref="F35:J35"/>
    <mergeCell ref="F36:J36"/>
    <mergeCell ref="F37:J37"/>
    <mergeCell ref="F38:J38"/>
    <mergeCell ref="F39:J39"/>
    <mergeCell ref="F40:J40"/>
    <mergeCell ref="K37:O37"/>
    <mergeCell ref="K36:O36"/>
    <mergeCell ref="A38:E38"/>
    <mergeCell ref="A39:E39"/>
    <mergeCell ref="A40:E40"/>
  </mergeCells>
  <printOptions horizontalCentered="1" verticalCentered="1"/>
  <pageMargins left="0.7874015748031497" right="0.7874015748031497" top="0.9251968503937008" bottom="0.6496062992125985" header="0" footer="0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R58"/>
  <sheetViews>
    <sheetView view="pageBreakPreview" zoomScale="70" zoomScaleSheetLayoutView="70" zoomScalePageLayoutView="0" workbookViewId="0" topLeftCell="A1">
      <selection activeCell="AA53" sqref="AA53:AD53"/>
    </sheetView>
  </sheetViews>
  <sheetFormatPr defaultColWidth="2.625" defaultRowHeight="13.5"/>
  <cols>
    <col min="1" max="2" width="3.125" style="0" customWidth="1"/>
    <col min="3" max="3" width="4.625" style="0" customWidth="1"/>
    <col min="4" max="7" width="2.125" style="0" customWidth="1"/>
    <col min="8" max="36" width="3.125" style="0" customWidth="1"/>
    <col min="37" max="44" width="3.375" style="0" customWidth="1"/>
  </cols>
  <sheetData>
    <row r="1" ht="13.5" customHeight="1"/>
    <row r="2" ht="13.5" customHeight="1"/>
    <row r="3" ht="13.5" customHeight="1"/>
    <row r="4" ht="13.5" customHeight="1"/>
    <row r="5" spans="1:44" ht="17.25" customHeight="1">
      <c r="A5" s="612" t="s">
        <v>312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31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ht="17.25" customHeight="1" thickBot="1">
      <c r="A6" s="613"/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34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ht="21" customHeight="1">
      <c r="A7" s="622" t="s">
        <v>313</v>
      </c>
      <c r="B7" s="623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3" t="s">
        <v>314</v>
      </c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7"/>
    </row>
    <row r="8" spans="1:44" ht="21" customHeight="1">
      <c r="A8" s="625"/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8" t="s">
        <v>315</v>
      </c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 t="s">
        <v>316</v>
      </c>
      <c r="AJ8" s="628"/>
      <c r="AK8" s="628"/>
      <c r="AL8" s="628"/>
      <c r="AM8" s="628"/>
      <c r="AN8" s="628"/>
      <c r="AO8" s="628"/>
      <c r="AP8" s="628"/>
      <c r="AQ8" s="628"/>
      <c r="AR8" s="629"/>
    </row>
    <row r="9" spans="1:44" ht="13.5" customHeight="1">
      <c r="A9" s="625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413" t="s">
        <v>317</v>
      </c>
      <c r="P9" s="127"/>
      <c r="Q9" s="127"/>
      <c r="R9" s="127"/>
      <c r="S9" s="414"/>
      <c r="T9" s="413" t="s">
        <v>318</v>
      </c>
      <c r="U9" s="127"/>
      <c r="V9" s="127"/>
      <c r="W9" s="127"/>
      <c r="X9" s="414"/>
      <c r="Y9" s="157" t="s">
        <v>319</v>
      </c>
      <c r="Z9" s="157"/>
      <c r="AA9" s="157"/>
      <c r="AB9" s="157"/>
      <c r="AC9" s="157"/>
      <c r="AD9" s="157" t="s">
        <v>320</v>
      </c>
      <c r="AE9" s="157"/>
      <c r="AF9" s="157"/>
      <c r="AG9" s="157"/>
      <c r="AH9" s="157"/>
      <c r="AI9" s="413" t="s">
        <v>317</v>
      </c>
      <c r="AJ9" s="127"/>
      <c r="AK9" s="127"/>
      <c r="AL9" s="127"/>
      <c r="AM9" s="414"/>
      <c r="AN9" s="413" t="s">
        <v>318</v>
      </c>
      <c r="AO9" s="127"/>
      <c r="AP9" s="127"/>
      <c r="AQ9" s="127"/>
      <c r="AR9" s="574"/>
    </row>
    <row r="10" spans="1:44" ht="13.5" customHeight="1">
      <c r="A10" s="625"/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115"/>
      <c r="P10" s="102"/>
      <c r="Q10" s="102"/>
      <c r="R10" s="102"/>
      <c r="S10" s="103"/>
      <c r="T10" s="115"/>
      <c r="U10" s="102"/>
      <c r="V10" s="102"/>
      <c r="W10" s="102"/>
      <c r="X10" s="103"/>
      <c r="Y10" s="157"/>
      <c r="Z10" s="157"/>
      <c r="AA10" s="157"/>
      <c r="AB10" s="157"/>
      <c r="AC10" s="157"/>
      <c r="AD10" s="159"/>
      <c r="AE10" s="159"/>
      <c r="AF10" s="159"/>
      <c r="AG10" s="159"/>
      <c r="AH10" s="159"/>
      <c r="AI10" s="115"/>
      <c r="AJ10" s="102"/>
      <c r="AK10" s="102"/>
      <c r="AL10" s="102"/>
      <c r="AM10" s="103"/>
      <c r="AN10" s="115"/>
      <c r="AO10" s="102"/>
      <c r="AP10" s="102"/>
      <c r="AQ10" s="102"/>
      <c r="AR10" s="161"/>
    </row>
    <row r="11" spans="1:44" ht="13.5" customHeight="1">
      <c r="A11" s="625"/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115"/>
      <c r="P11" s="102"/>
      <c r="Q11" s="102"/>
      <c r="R11" s="102"/>
      <c r="S11" s="103"/>
      <c r="T11" s="115"/>
      <c r="U11" s="102"/>
      <c r="V11" s="102"/>
      <c r="W11" s="102"/>
      <c r="X11" s="103"/>
      <c r="Y11" s="159"/>
      <c r="Z11" s="159"/>
      <c r="AA11" s="159"/>
      <c r="AB11" s="159"/>
      <c r="AC11" s="159"/>
      <c r="AD11" s="576" t="s">
        <v>321</v>
      </c>
      <c r="AE11" s="576"/>
      <c r="AF11" s="576"/>
      <c r="AG11" s="576"/>
      <c r="AH11" s="576"/>
      <c r="AI11" s="115"/>
      <c r="AJ11" s="102"/>
      <c r="AK11" s="102"/>
      <c r="AL11" s="102"/>
      <c r="AM11" s="103"/>
      <c r="AN11" s="115"/>
      <c r="AO11" s="102"/>
      <c r="AP11" s="102"/>
      <c r="AQ11" s="102"/>
      <c r="AR11" s="161"/>
    </row>
    <row r="12" spans="1:44" ht="13.5" customHeight="1">
      <c r="A12" s="625"/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135"/>
      <c r="P12" s="133"/>
      <c r="Q12" s="133"/>
      <c r="R12" s="133"/>
      <c r="S12" s="134"/>
      <c r="T12" s="135"/>
      <c r="U12" s="133"/>
      <c r="V12" s="133"/>
      <c r="W12" s="133"/>
      <c r="X12" s="134"/>
      <c r="Y12" s="158" t="s">
        <v>70</v>
      </c>
      <c r="Z12" s="158"/>
      <c r="AA12" s="158"/>
      <c r="AB12" s="158"/>
      <c r="AC12" s="158"/>
      <c r="AD12" s="168" t="s">
        <v>70</v>
      </c>
      <c r="AE12" s="168"/>
      <c r="AF12" s="168"/>
      <c r="AG12" s="168"/>
      <c r="AH12" s="168"/>
      <c r="AI12" s="135"/>
      <c r="AJ12" s="133"/>
      <c r="AK12" s="133"/>
      <c r="AL12" s="133"/>
      <c r="AM12" s="134"/>
      <c r="AN12" s="135"/>
      <c r="AO12" s="133"/>
      <c r="AP12" s="133"/>
      <c r="AQ12" s="133"/>
      <c r="AR12" s="575"/>
    </row>
    <row r="13" spans="1:44" ht="28.5" customHeight="1">
      <c r="A13" s="614" t="s">
        <v>322</v>
      </c>
      <c r="B13" s="615"/>
      <c r="C13" s="157" t="s">
        <v>32</v>
      </c>
      <c r="D13" s="157"/>
      <c r="E13" s="157"/>
      <c r="F13" s="157"/>
      <c r="G13" s="157"/>
      <c r="H13" s="157" t="s">
        <v>14</v>
      </c>
      <c r="I13" s="157"/>
      <c r="J13" s="157"/>
      <c r="K13" s="157"/>
      <c r="L13" s="157"/>
      <c r="M13" s="157"/>
      <c r="N13" s="157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4">
        <v>118265</v>
      </c>
      <c r="Z13" s="604"/>
      <c r="AA13" s="604"/>
      <c r="AB13" s="604"/>
      <c r="AC13" s="604"/>
      <c r="AD13" s="604">
        <v>2846</v>
      </c>
      <c r="AE13" s="604"/>
      <c r="AF13" s="604"/>
      <c r="AG13" s="604"/>
      <c r="AH13" s="604"/>
      <c r="AI13" s="602"/>
      <c r="AJ13" s="602"/>
      <c r="AK13" s="602"/>
      <c r="AL13" s="602"/>
      <c r="AM13" s="602"/>
      <c r="AN13" s="602"/>
      <c r="AO13" s="602"/>
      <c r="AP13" s="602"/>
      <c r="AQ13" s="602"/>
      <c r="AR13" s="603"/>
    </row>
    <row r="14" spans="1:44" ht="28.5" customHeight="1">
      <c r="A14" s="616"/>
      <c r="B14" s="617"/>
      <c r="C14" s="157"/>
      <c r="D14" s="157"/>
      <c r="E14" s="157"/>
      <c r="F14" s="157"/>
      <c r="G14" s="157"/>
      <c r="H14" s="157" t="s">
        <v>15</v>
      </c>
      <c r="I14" s="157"/>
      <c r="J14" s="157"/>
      <c r="K14" s="157"/>
      <c r="L14" s="157"/>
      <c r="M14" s="157"/>
      <c r="N14" s="157"/>
      <c r="O14" s="604">
        <v>27</v>
      </c>
      <c r="P14" s="604"/>
      <c r="Q14" s="604"/>
      <c r="R14" s="604"/>
      <c r="S14" s="604"/>
      <c r="T14" s="604">
        <v>27</v>
      </c>
      <c r="U14" s="604"/>
      <c r="V14" s="604"/>
      <c r="W14" s="604"/>
      <c r="X14" s="604"/>
      <c r="Y14" s="604">
        <v>76518</v>
      </c>
      <c r="Z14" s="604"/>
      <c r="AA14" s="604"/>
      <c r="AB14" s="604"/>
      <c r="AC14" s="604"/>
      <c r="AD14" s="604">
        <v>7192</v>
      </c>
      <c r="AE14" s="604"/>
      <c r="AF14" s="604"/>
      <c r="AG14" s="604"/>
      <c r="AH14" s="604"/>
      <c r="AI14" s="604">
        <v>58</v>
      </c>
      <c r="AJ14" s="604"/>
      <c r="AK14" s="604"/>
      <c r="AL14" s="604"/>
      <c r="AM14" s="604"/>
      <c r="AN14" s="604">
        <v>59</v>
      </c>
      <c r="AO14" s="604"/>
      <c r="AP14" s="604"/>
      <c r="AQ14" s="604"/>
      <c r="AR14" s="605"/>
    </row>
    <row r="15" spans="1:44" ht="28.5" customHeight="1">
      <c r="A15" s="616"/>
      <c r="B15" s="617"/>
      <c r="C15" s="620" t="s">
        <v>323</v>
      </c>
      <c r="D15" s="621"/>
      <c r="E15" s="621"/>
      <c r="F15" s="621"/>
      <c r="G15" s="621"/>
      <c r="H15" s="157" t="s">
        <v>14</v>
      </c>
      <c r="I15" s="157"/>
      <c r="J15" s="157"/>
      <c r="K15" s="157"/>
      <c r="L15" s="157"/>
      <c r="M15" s="157"/>
      <c r="N15" s="157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4">
        <v>1713730</v>
      </c>
      <c r="Z15" s="604"/>
      <c r="AA15" s="604"/>
      <c r="AB15" s="604"/>
      <c r="AC15" s="604"/>
      <c r="AD15" s="604">
        <v>40634</v>
      </c>
      <c r="AE15" s="604"/>
      <c r="AF15" s="604"/>
      <c r="AG15" s="604"/>
      <c r="AH15" s="604"/>
      <c r="AI15" s="602"/>
      <c r="AJ15" s="602"/>
      <c r="AK15" s="602"/>
      <c r="AL15" s="602"/>
      <c r="AM15" s="602"/>
      <c r="AN15" s="602"/>
      <c r="AO15" s="602"/>
      <c r="AP15" s="602"/>
      <c r="AQ15" s="602"/>
      <c r="AR15" s="603"/>
    </row>
    <row r="16" spans="1:44" ht="28.5" customHeight="1">
      <c r="A16" s="616"/>
      <c r="B16" s="617"/>
      <c r="C16" s="621"/>
      <c r="D16" s="621"/>
      <c r="E16" s="621"/>
      <c r="F16" s="621"/>
      <c r="G16" s="621"/>
      <c r="H16" s="157" t="s">
        <v>15</v>
      </c>
      <c r="I16" s="157"/>
      <c r="J16" s="157"/>
      <c r="K16" s="157"/>
      <c r="L16" s="157"/>
      <c r="M16" s="157"/>
      <c r="N16" s="157"/>
      <c r="O16" s="604">
        <v>331</v>
      </c>
      <c r="P16" s="604"/>
      <c r="Q16" s="604"/>
      <c r="R16" s="604"/>
      <c r="S16" s="604"/>
      <c r="T16" s="604">
        <v>337</v>
      </c>
      <c r="U16" s="604"/>
      <c r="V16" s="604"/>
      <c r="W16" s="604"/>
      <c r="X16" s="604"/>
      <c r="Y16" s="604">
        <v>1435169</v>
      </c>
      <c r="Z16" s="604"/>
      <c r="AA16" s="604"/>
      <c r="AB16" s="604"/>
      <c r="AC16" s="604"/>
      <c r="AD16" s="604">
        <v>118579</v>
      </c>
      <c r="AE16" s="604"/>
      <c r="AF16" s="604"/>
      <c r="AG16" s="604"/>
      <c r="AH16" s="604"/>
      <c r="AI16" s="604">
        <v>803</v>
      </c>
      <c r="AJ16" s="604"/>
      <c r="AK16" s="604"/>
      <c r="AL16" s="604"/>
      <c r="AM16" s="604"/>
      <c r="AN16" s="604">
        <v>825</v>
      </c>
      <c r="AO16" s="604"/>
      <c r="AP16" s="604"/>
      <c r="AQ16" s="604"/>
      <c r="AR16" s="605"/>
    </row>
    <row r="17" spans="1:44" ht="28.5" customHeight="1">
      <c r="A17" s="616"/>
      <c r="B17" s="617"/>
      <c r="C17" s="157" t="s">
        <v>33</v>
      </c>
      <c r="D17" s="157"/>
      <c r="E17" s="157"/>
      <c r="F17" s="157"/>
      <c r="G17" s="157"/>
      <c r="H17" s="157" t="s">
        <v>14</v>
      </c>
      <c r="I17" s="157"/>
      <c r="J17" s="157"/>
      <c r="K17" s="157"/>
      <c r="L17" s="157"/>
      <c r="M17" s="157"/>
      <c r="N17" s="157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4">
        <v>0</v>
      </c>
      <c r="Z17" s="604"/>
      <c r="AA17" s="604"/>
      <c r="AB17" s="604"/>
      <c r="AC17" s="604"/>
      <c r="AD17" s="604">
        <v>0</v>
      </c>
      <c r="AE17" s="604"/>
      <c r="AF17" s="604"/>
      <c r="AG17" s="604"/>
      <c r="AH17" s="604"/>
      <c r="AI17" s="602"/>
      <c r="AJ17" s="602"/>
      <c r="AK17" s="602"/>
      <c r="AL17" s="602"/>
      <c r="AM17" s="602"/>
      <c r="AN17" s="602"/>
      <c r="AO17" s="602"/>
      <c r="AP17" s="602"/>
      <c r="AQ17" s="602"/>
      <c r="AR17" s="603"/>
    </row>
    <row r="18" spans="1:44" ht="28.5" customHeight="1">
      <c r="A18" s="616"/>
      <c r="B18" s="617"/>
      <c r="C18" s="157"/>
      <c r="D18" s="157"/>
      <c r="E18" s="157"/>
      <c r="F18" s="157"/>
      <c r="G18" s="157"/>
      <c r="H18" s="157" t="s">
        <v>15</v>
      </c>
      <c r="I18" s="157"/>
      <c r="J18" s="157"/>
      <c r="K18" s="157"/>
      <c r="L18" s="157"/>
      <c r="M18" s="157"/>
      <c r="N18" s="157"/>
      <c r="O18" s="604">
        <v>1</v>
      </c>
      <c r="P18" s="604"/>
      <c r="Q18" s="604"/>
      <c r="R18" s="604"/>
      <c r="S18" s="604"/>
      <c r="T18" s="604">
        <v>1</v>
      </c>
      <c r="U18" s="604"/>
      <c r="V18" s="604"/>
      <c r="W18" s="604"/>
      <c r="X18" s="604"/>
      <c r="Y18" s="604">
        <v>0</v>
      </c>
      <c r="Z18" s="604"/>
      <c r="AA18" s="604"/>
      <c r="AB18" s="604"/>
      <c r="AC18" s="604"/>
      <c r="AD18" s="604">
        <v>24</v>
      </c>
      <c r="AE18" s="604"/>
      <c r="AF18" s="604"/>
      <c r="AG18" s="604"/>
      <c r="AH18" s="604"/>
      <c r="AI18" s="604">
        <v>3</v>
      </c>
      <c r="AJ18" s="604"/>
      <c r="AK18" s="604"/>
      <c r="AL18" s="604"/>
      <c r="AM18" s="604"/>
      <c r="AN18" s="604">
        <v>3</v>
      </c>
      <c r="AO18" s="604"/>
      <c r="AP18" s="604"/>
      <c r="AQ18" s="604"/>
      <c r="AR18" s="605"/>
    </row>
    <row r="19" spans="1:44" ht="28.5" customHeight="1">
      <c r="A19" s="616"/>
      <c r="B19" s="617"/>
      <c r="C19" s="413" t="s">
        <v>324</v>
      </c>
      <c r="D19" s="127"/>
      <c r="E19" s="127"/>
      <c r="F19" s="127"/>
      <c r="G19" s="414"/>
      <c r="H19" s="157" t="s">
        <v>14</v>
      </c>
      <c r="I19" s="157"/>
      <c r="J19" s="157"/>
      <c r="K19" s="157"/>
      <c r="L19" s="157"/>
      <c r="M19" s="157"/>
      <c r="N19" s="157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4">
        <v>584882</v>
      </c>
      <c r="Z19" s="604"/>
      <c r="AA19" s="604"/>
      <c r="AB19" s="604"/>
      <c r="AC19" s="604"/>
      <c r="AD19" s="604">
        <v>4452</v>
      </c>
      <c r="AE19" s="604"/>
      <c r="AF19" s="604"/>
      <c r="AG19" s="604"/>
      <c r="AH19" s="604"/>
      <c r="AI19" s="602"/>
      <c r="AJ19" s="602"/>
      <c r="AK19" s="602"/>
      <c r="AL19" s="602"/>
      <c r="AM19" s="602"/>
      <c r="AN19" s="602"/>
      <c r="AO19" s="602"/>
      <c r="AP19" s="602"/>
      <c r="AQ19" s="602"/>
      <c r="AR19" s="603"/>
    </row>
    <row r="20" spans="1:44" ht="28.5" customHeight="1">
      <c r="A20" s="616"/>
      <c r="B20" s="617"/>
      <c r="C20" s="135"/>
      <c r="D20" s="133"/>
      <c r="E20" s="133"/>
      <c r="F20" s="133"/>
      <c r="G20" s="134"/>
      <c r="H20" s="157" t="s">
        <v>15</v>
      </c>
      <c r="I20" s="157"/>
      <c r="J20" s="157"/>
      <c r="K20" s="157"/>
      <c r="L20" s="157"/>
      <c r="M20" s="157"/>
      <c r="N20" s="157"/>
      <c r="O20" s="604">
        <v>47</v>
      </c>
      <c r="P20" s="604"/>
      <c r="Q20" s="604"/>
      <c r="R20" s="604"/>
      <c r="S20" s="604"/>
      <c r="T20" s="604">
        <v>48</v>
      </c>
      <c r="U20" s="604"/>
      <c r="V20" s="604"/>
      <c r="W20" s="604"/>
      <c r="X20" s="604"/>
      <c r="Y20" s="604">
        <v>642275</v>
      </c>
      <c r="Z20" s="604"/>
      <c r="AA20" s="604"/>
      <c r="AB20" s="604"/>
      <c r="AC20" s="604"/>
      <c r="AD20" s="604">
        <v>60082</v>
      </c>
      <c r="AE20" s="604"/>
      <c r="AF20" s="604"/>
      <c r="AG20" s="604"/>
      <c r="AH20" s="604"/>
      <c r="AI20" s="604">
        <v>58</v>
      </c>
      <c r="AJ20" s="604"/>
      <c r="AK20" s="604"/>
      <c r="AL20" s="604"/>
      <c r="AM20" s="604"/>
      <c r="AN20" s="604">
        <v>59</v>
      </c>
      <c r="AO20" s="604"/>
      <c r="AP20" s="604"/>
      <c r="AQ20" s="604"/>
      <c r="AR20" s="605"/>
    </row>
    <row r="21" spans="1:44" ht="28.5" customHeight="1">
      <c r="A21" s="616"/>
      <c r="B21" s="617"/>
      <c r="C21" s="157" t="s">
        <v>34</v>
      </c>
      <c r="D21" s="157"/>
      <c r="E21" s="157"/>
      <c r="F21" s="157"/>
      <c r="G21" s="157"/>
      <c r="H21" s="157" t="s">
        <v>14</v>
      </c>
      <c r="I21" s="157"/>
      <c r="J21" s="157"/>
      <c r="K21" s="157"/>
      <c r="L21" s="157"/>
      <c r="M21" s="157"/>
      <c r="N21" s="157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4">
        <v>2014541</v>
      </c>
      <c r="Z21" s="604"/>
      <c r="AA21" s="604"/>
      <c r="AB21" s="604"/>
      <c r="AC21" s="604"/>
      <c r="AD21" s="604">
        <v>25026</v>
      </c>
      <c r="AE21" s="604"/>
      <c r="AF21" s="604"/>
      <c r="AG21" s="604"/>
      <c r="AH21" s="604"/>
      <c r="AI21" s="602"/>
      <c r="AJ21" s="602"/>
      <c r="AK21" s="602"/>
      <c r="AL21" s="602"/>
      <c r="AM21" s="602"/>
      <c r="AN21" s="602"/>
      <c r="AO21" s="602"/>
      <c r="AP21" s="602"/>
      <c r="AQ21" s="602"/>
      <c r="AR21" s="603"/>
    </row>
    <row r="22" spans="1:44" ht="28.5" customHeight="1">
      <c r="A22" s="616"/>
      <c r="B22" s="617"/>
      <c r="C22" s="157"/>
      <c r="D22" s="157"/>
      <c r="E22" s="157"/>
      <c r="F22" s="157"/>
      <c r="G22" s="157"/>
      <c r="H22" s="157" t="s">
        <v>15</v>
      </c>
      <c r="I22" s="157"/>
      <c r="J22" s="157"/>
      <c r="K22" s="157"/>
      <c r="L22" s="157"/>
      <c r="M22" s="157"/>
      <c r="N22" s="157"/>
      <c r="O22" s="604">
        <v>291</v>
      </c>
      <c r="P22" s="604"/>
      <c r="Q22" s="604"/>
      <c r="R22" s="604"/>
      <c r="S22" s="604"/>
      <c r="T22" s="604">
        <v>293</v>
      </c>
      <c r="U22" s="604"/>
      <c r="V22" s="604"/>
      <c r="W22" s="604"/>
      <c r="X22" s="604"/>
      <c r="Y22" s="604">
        <v>1775699</v>
      </c>
      <c r="Z22" s="604"/>
      <c r="AA22" s="604"/>
      <c r="AB22" s="604"/>
      <c r="AC22" s="604"/>
      <c r="AD22" s="604">
        <v>180659</v>
      </c>
      <c r="AE22" s="604"/>
      <c r="AF22" s="604"/>
      <c r="AG22" s="604"/>
      <c r="AH22" s="604"/>
      <c r="AI22" s="604">
        <v>741</v>
      </c>
      <c r="AJ22" s="604"/>
      <c r="AK22" s="604"/>
      <c r="AL22" s="604"/>
      <c r="AM22" s="604"/>
      <c r="AN22" s="604">
        <v>748</v>
      </c>
      <c r="AO22" s="604"/>
      <c r="AP22" s="604"/>
      <c r="AQ22" s="604"/>
      <c r="AR22" s="605"/>
    </row>
    <row r="23" spans="1:44" ht="28.5" customHeight="1">
      <c r="A23" s="616"/>
      <c r="B23" s="617"/>
      <c r="C23" s="157" t="s">
        <v>35</v>
      </c>
      <c r="D23" s="157"/>
      <c r="E23" s="157"/>
      <c r="F23" s="157"/>
      <c r="G23" s="157"/>
      <c r="H23" s="157" t="s">
        <v>14</v>
      </c>
      <c r="I23" s="157"/>
      <c r="J23" s="157"/>
      <c r="K23" s="157"/>
      <c r="L23" s="157"/>
      <c r="M23" s="157"/>
      <c r="N23" s="157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4">
        <v>1902</v>
      </c>
      <c r="Z23" s="604"/>
      <c r="AA23" s="604"/>
      <c r="AB23" s="604"/>
      <c r="AC23" s="604"/>
      <c r="AD23" s="604">
        <v>118</v>
      </c>
      <c r="AE23" s="604"/>
      <c r="AF23" s="604"/>
      <c r="AG23" s="604"/>
      <c r="AH23" s="604"/>
      <c r="AI23" s="602"/>
      <c r="AJ23" s="602"/>
      <c r="AK23" s="602"/>
      <c r="AL23" s="602"/>
      <c r="AM23" s="602"/>
      <c r="AN23" s="602"/>
      <c r="AO23" s="602"/>
      <c r="AP23" s="602"/>
      <c r="AQ23" s="602"/>
      <c r="AR23" s="603"/>
    </row>
    <row r="24" spans="1:44" ht="28.5" customHeight="1">
      <c r="A24" s="616"/>
      <c r="B24" s="617"/>
      <c r="C24" s="157"/>
      <c r="D24" s="157"/>
      <c r="E24" s="157"/>
      <c r="F24" s="157"/>
      <c r="G24" s="157"/>
      <c r="H24" s="157" t="s">
        <v>15</v>
      </c>
      <c r="I24" s="157"/>
      <c r="J24" s="157"/>
      <c r="K24" s="157"/>
      <c r="L24" s="157"/>
      <c r="M24" s="157"/>
      <c r="N24" s="157"/>
      <c r="O24" s="604">
        <v>3</v>
      </c>
      <c r="P24" s="604"/>
      <c r="Q24" s="604"/>
      <c r="R24" s="604"/>
      <c r="S24" s="604"/>
      <c r="T24" s="604">
        <v>3</v>
      </c>
      <c r="U24" s="604"/>
      <c r="V24" s="604"/>
      <c r="W24" s="604"/>
      <c r="X24" s="604"/>
      <c r="Y24" s="604">
        <v>1902</v>
      </c>
      <c r="Z24" s="604"/>
      <c r="AA24" s="604"/>
      <c r="AB24" s="604"/>
      <c r="AC24" s="604"/>
      <c r="AD24" s="604">
        <v>59</v>
      </c>
      <c r="AE24" s="604"/>
      <c r="AF24" s="604"/>
      <c r="AG24" s="604"/>
      <c r="AH24" s="604"/>
      <c r="AI24" s="604">
        <v>6</v>
      </c>
      <c r="AJ24" s="604"/>
      <c r="AK24" s="604"/>
      <c r="AL24" s="604"/>
      <c r="AM24" s="604"/>
      <c r="AN24" s="604">
        <v>6</v>
      </c>
      <c r="AO24" s="604"/>
      <c r="AP24" s="604"/>
      <c r="AQ24" s="604"/>
      <c r="AR24" s="605"/>
    </row>
    <row r="25" spans="1:44" s="73" customFormat="1" ht="28.5" customHeight="1">
      <c r="A25" s="618"/>
      <c r="B25" s="619"/>
      <c r="C25" s="631" t="s">
        <v>325</v>
      </c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10">
        <f>SUM('P66'!Q42:T52)+SUM('P68'!O13:S24)</f>
        <v>973</v>
      </c>
      <c r="P25" s="610"/>
      <c r="Q25" s="610"/>
      <c r="R25" s="610"/>
      <c r="S25" s="610"/>
      <c r="T25" s="610">
        <f>SUM('P66'!U42:X52)+SUM('P68'!T13:X24)</f>
        <v>986</v>
      </c>
      <c r="U25" s="610"/>
      <c r="V25" s="610"/>
      <c r="W25" s="610"/>
      <c r="X25" s="610"/>
      <c r="Y25" s="610">
        <f>SUM('P66'!Y42:AB52)+SUM('P68'!Y13:AC24)</f>
        <v>15316385</v>
      </c>
      <c r="Z25" s="610"/>
      <c r="AA25" s="610"/>
      <c r="AB25" s="610"/>
      <c r="AC25" s="610"/>
      <c r="AD25" s="610">
        <f>SUM('P66'!AC42:AF52)+SUM('P68'!AD13:AH24)</f>
        <v>863955</v>
      </c>
      <c r="AE25" s="610"/>
      <c r="AF25" s="610"/>
      <c r="AG25" s="610"/>
      <c r="AH25" s="610"/>
      <c r="AI25" s="610">
        <f>SUM('P66'!AG42:AJ52)+SUM('P68'!AI13:AM24)</f>
        <v>2100</v>
      </c>
      <c r="AJ25" s="610"/>
      <c r="AK25" s="610"/>
      <c r="AL25" s="610"/>
      <c r="AM25" s="610"/>
      <c r="AN25" s="610">
        <f>SUM('P66'!AK42:AN52)+SUM('P68'!AN13:AR24)</f>
        <v>2138</v>
      </c>
      <c r="AO25" s="610"/>
      <c r="AP25" s="610"/>
      <c r="AQ25" s="610"/>
      <c r="AR25" s="611"/>
    </row>
    <row r="26" spans="1:44" s="73" customFormat="1" ht="28.5" customHeight="1" thickBot="1">
      <c r="A26" s="165" t="s">
        <v>326</v>
      </c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608">
        <f>SUM('P66'!Q41:T41)+SUM('P68'!O25:S25)</f>
        <v>973</v>
      </c>
      <c r="P26" s="608"/>
      <c r="Q26" s="608"/>
      <c r="R26" s="608"/>
      <c r="S26" s="608"/>
      <c r="T26" s="608">
        <f>SUM('P66'!V41:Y41)+SUM('P68'!T25:X25)</f>
        <v>986</v>
      </c>
      <c r="U26" s="608"/>
      <c r="V26" s="608"/>
      <c r="W26" s="608"/>
      <c r="X26" s="608"/>
      <c r="Y26" s="630"/>
      <c r="Z26" s="630"/>
      <c r="AA26" s="630"/>
      <c r="AB26" s="630"/>
      <c r="AC26" s="630"/>
      <c r="AD26" s="608">
        <f>SUM('P66'!AC41:AF41)+SUM('P68'!AD25:AH25)</f>
        <v>863955</v>
      </c>
      <c r="AE26" s="608"/>
      <c r="AF26" s="608"/>
      <c r="AG26" s="608"/>
      <c r="AH26" s="608"/>
      <c r="AI26" s="608">
        <f>SUM('P66'!AK41:AN41)+SUM('P68'!AI25:AM25)</f>
        <v>2132</v>
      </c>
      <c r="AJ26" s="608"/>
      <c r="AK26" s="608"/>
      <c r="AL26" s="608"/>
      <c r="AM26" s="608"/>
      <c r="AN26" s="608">
        <f>SUM('P66'!AK41:AN41)+SUM('P68'!AN25:AR25)</f>
        <v>2170</v>
      </c>
      <c r="AO26" s="608"/>
      <c r="AP26" s="608"/>
      <c r="AQ26" s="608"/>
      <c r="AR26" s="609"/>
    </row>
    <row r="27" spans="1:44" ht="13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3.5" customHeight="1">
      <c r="A28" s="577" t="s">
        <v>355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3.5" customHeight="1" thickBot="1">
      <c r="A29" s="578"/>
      <c r="B29" s="578"/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5" customHeight="1">
      <c r="A30" s="109" t="s">
        <v>327</v>
      </c>
      <c r="B30" s="90"/>
      <c r="C30" s="90"/>
      <c r="D30" s="90"/>
      <c r="E30" s="90"/>
      <c r="F30" s="90"/>
      <c r="G30" s="90"/>
      <c r="H30" s="90"/>
      <c r="I30" s="634" t="s">
        <v>236</v>
      </c>
      <c r="J30" s="635"/>
      <c r="K30" s="635"/>
      <c r="L30" s="635"/>
      <c r="M30" s="635"/>
      <c r="N30" s="635"/>
      <c r="O30" s="635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  <c r="AE30" s="635"/>
      <c r="AF30" s="635"/>
      <c r="AG30" s="635"/>
      <c r="AH30" s="635"/>
      <c r="AI30" s="635"/>
      <c r="AJ30" s="635"/>
      <c r="AK30" s="635"/>
      <c r="AL30" s="635"/>
      <c r="AM30" s="635"/>
      <c r="AN30" s="635"/>
      <c r="AO30" s="635"/>
      <c r="AP30" s="635"/>
      <c r="AQ30" s="635"/>
      <c r="AR30" s="635"/>
    </row>
    <row r="31" spans="1:44" ht="15" customHeight="1">
      <c r="A31" s="106"/>
      <c r="B31" s="110"/>
      <c r="C31" s="110"/>
      <c r="D31" s="110"/>
      <c r="E31" s="110"/>
      <c r="F31" s="110"/>
      <c r="G31" s="110"/>
      <c r="H31" s="110"/>
      <c r="I31" s="633" t="s">
        <v>273</v>
      </c>
      <c r="J31" s="633"/>
      <c r="K31" s="633"/>
      <c r="L31" s="633"/>
      <c r="M31" s="633"/>
      <c r="N31" s="633"/>
      <c r="O31" s="633"/>
      <c r="P31" s="633"/>
      <c r="Q31" s="633"/>
      <c r="R31" s="633"/>
      <c r="S31" s="633"/>
      <c r="T31" s="633"/>
      <c r="U31" s="633"/>
      <c r="V31" s="633"/>
      <c r="W31" s="633"/>
      <c r="X31" s="633"/>
      <c r="Y31" s="633"/>
      <c r="Z31" s="633"/>
      <c r="AA31" s="633"/>
      <c r="AB31" s="633"/>
      <c r="AC31" s="633"/>
      <c r="AD31" s="633"/>
      <c r="AE31" s="606" t="s">
        <v>37</v>
      </c>
      <c r="AF31" s="606"/>
      <c r="AG31" s="606"/>
      <c r="AH31" s="606"/>
      <c r="AI31" s="606"/>
      <c r="AJ31" s="606"/>
      <c r="AK31" s="606"/>
      <c r="AL31" s="606"/>
      <c r="AM31" s="606"/>
      <c r="AN31" s="606"/>
      <c r="AO31" s="606"/>
      <c r="AP31" s="606"/>
      <c r="AQ31" s="606"/>
      <c r="AR31" s="607"/>
    </row>
    <row r="32" spans="1:44" ht="13.5" customHeight="1">
      <c r="A32" s="106"/>
      <c r="B32" s="110"/>
      <c r="C32" s="110"/>
      <c r="D32" s="110"/>
      <c r="E32" s="110"/>
      <c r="F32" s="110"/>
      <c r="G32" s="110"/>
      <c r="H32" s="110"/>
      <c r="I32" s="110" t="s">
        <v>328</v>
      </c>
      <c r="J32" s="110"/>
      <c r="K32" s="110"/>
      <c r="L32" s="110" t="s">
        <v>329</v>
      </c>
      <c r="M32" s="110"/>
      <c r="N32" s="110"/>
      <c r="O32" s="600" t="s">
        <v>330</v>
      </c>
      <c r="P32" s="600"/>
      <c r="Q32" s="600"/>
      <c r="R32" s="600"/>
      <c r="S32" s="600" t="s">
        <v>331</v>
      </c>
      <c r="T32" s="600"/>
      <c r="U32" s="600"/>
      <c r="V32" s="600"/>
      <c r="W32" s="601" t="s">
        <v>332</v>
      </c>
      <c r="X32" s="600"/>
      <c r="Y32" s="600"/>
      <c r="Z32" s="600"/>
      <c r="AA32" s="600" t="s">
        <v>333</v>
      </c>
      <c r="AB32" s="600"/>
      <c r="AC32" s="600"/>
      <c r="AD32" s="600"/>
      <c r="AE32" s="110" t="s">
        <v>328</v>
      </c>
      <c r="AF32" s="110"/>
      <c r="AG32" s="110"/>
      <c r="AH32" s="110" t="s">
        <v>329</v>
      </c>
      <c r="AI32" s="110"/>
      <c r="AJ32" s="110"/>
      <c r="AK32" s="600" t="s">
        <v>334</v>
      </c>
      <c r="AL32" s="600"/>
      <c r="AM32" s="600"/>
      <c r="AN32" s="600"/>
      <c r="AO32" s="600" t="s">
        <v>335</v>
      </c>
      <c r="AP32" s="600"/>
      <c r="AQ32" s="600"/>
      <c r="AR32" s="600"/>
    </row>
    <row r="33" spans="1:44" ht="13.5" customHeight="1">
      <c r="A33" s="106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110"/>
      <c r="AF33" s="110"/>
      <c r="AG33" s="110"/>
      <c r="AH33" s="110"/>
      <c r="AI33" s="110"/>
      <c r="AJ33" s="110"/>
      <c r="AK33" s="600"/>
      <c r="AL33" s="600"/>
      <c r="AM33" s="600"/>
      <c r="AN33" s="600"/>
      <c r="AO33" s="600"/>
      <c r="AP33" s="600"/>
      <c r="AQ33" s="600"/>
      <c r="AR33" s="600"/>
    </row>
    <row r="34" spans="1:44" ht="13.5" customHeight="1">
      <c r="A34" s="106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10"/>
      <c r="AF34" s="110"/>
      <c r="AG34" s="110"/>
      <c r="AH34" s="110"/>
      <c r="AI34" s="110"/>
      <c r="AJ34" s="110"/>
      <c r="AK34" s="108"/>
      <c r="AL34" s="108"/>
      <c r="AM34" s="108"/>
      <c r="AN34" s="108"/>
      <c r="AO34" s="108"/>
      <c r="AP34" s="108"/>
      <c r="AQ34" s="108"/>
      <c r="AR34" s="108"/>
    </row>
    <row r="35" spans="1:44" ht="13.5" customHeight="1">
      <c r="A35" s="106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599" t="s">
        <v>70</v>
      </c>
      <c r="P35" s="599"/>
      <c r="Q35" s="599"/>
      <c r="R35" s="599"/>
      <c r="S35" s="599" t="s">
        <v>70</v>
      </c>
      <c r="T35" s="599"/>
      <c r="U35" s="599"/>
      <c r="V35" s="599"/>
      <c r="W35" s="599" t="s">
        <v>70</v>
      </c>
      <c r="X35" s="599"/>
      <c r="Y35" s="599"/>
      <c r="Z35" s="599"/>
      <c r="AA35" s="599" t="s">
        <v>70</v>
      </c>
      <c r="AB35" s="599"/>
      <c r="AC35" s="599"/>
      <c r="AD35" s="599"/>
      <c r="AE35" s="110"/>
      <c r="AF35" s="110"/>
      <c r="AG35" s="110"/>
      <c r="AH35" s="110"/>
      <c r="AI35" s="110"/>
      <c r="AJ35" s="110"/>
      <c r="AK35" s="599" t="s">
        <v>70</v>
      </c>
      <c r="AL35" s="599"/>
      <c r="AM35" s="599"/>
      <c r="AN35" s="599"/>
      <c r="AO35" s="599" t="s">
        <v>70</v>
      </c>
      <c r="AP35" s="599"/>
      <c r="AQ35" s="599"/>
      <c r="AR35" s="599"/>
    </row>
    <row r="36" spans="1:44" ht="27.75" customHeight="1">
      <c r="A36" s="595" t="s">
        <v>38</v>
      </c>
      <c r="B36" s="596"/>
      <c r="C36" s="596"/>
      <c r="D36" s="596"/>
      <c r="E36" s="596"/>
      <c r="F36" s="596"/>
      <c r="G36" s="596"/>
      <c r="H36" s="596"/>
      <c r="I36" s="582">
        <v>0</v>
      </c>
      <c r="J36" s="582"/>
      <c r="K36" s="582"/>
      <c r="L36" s="582">
        <v>0</v>
      </c>
      <c r="M36" s="582"/>
      <c r="N36" s="582"/>
      <c r="O36" s="582">
        <v>0</v>
      </c>
      <c r="P36" s="582"/>
      <c r="Q36" s="582"/>
      <c r="R36" s="582"/>
      <c r="S36" s="582">
        <v>0</v>
      </c>
      <c r="T36" s="582"/>
      <c r="U36" s="582"/>
      <c r="V36" s="582"/>
      <c r="W36" s="582">
        <v>0</v>
      </c>
      <c r="X36" s="582"/>
      <c r="Y36" s="582"/>
      <c r="Z36" s="582"/>
      <c r="AA36" s="582">
        <v>0</v>
      </c>
      <c r="AB36" s="582"/>
      <c r="AC36" s="582"/>
      <c r="AD36" s="582"/>
      <c r="AE36" s="582">
        <v>1</v>
      </c>
      <c r="AF36" s="582"/>
      <c r="AG36" s="582"/>
      <c r="AH36" s="581">
        <v>1</v>
      </c>
      <c r="AI36" s="581"/>
      <c r="AJ36" s="581"/>
      <c r="AK36" s="579">
        <v>1221</v>
      </c>
      <c r="AL36" s="579"/>
      <c r="AM36" s="579"/>
      <c r="AN36" s="579"/>
      <c r="AO36" s="579">
        <v>8399</v>
      </c>
      <c r="AP36" s="579"/>
      <c r="AQ36" s="579"/>
      <c r="AR36" s="579"/>
    </row>
    <row r="37" spans="1:44" ht="27.75" customHeight="1">
      <c r="A37" s="595" t="s">
        <v>19</v>
      </c>
      <c r="B37" s="596"/>
      <c r="C37" s="596"/>
      <c r="D37" s="596"/>
      <c r="E37" s="596"/>
      <c r="F37" s="596"/>
      <c r="G37" s="596"/>
      <c r="H37" s="596"/>
      <c r="I37" s="582">
        <v>0</v>
      </c>
      <c r="J37" s="582"/>
      <c r="K37" s="582"/>
      <c r="L37" s="582">
        <v>0</v>
      </c>
      <c r="M37" s="582"/>
      <c r="N37" s="582"/>
      <c r="O37" s="582">
        <v>0</v>
      </c>
      <c r="P37" s="582"/>
      <c r="Q37" s="582"/>
      <c r="R37" s="582"/>
      <c r="S37" s="582">
        <v>0</v>
      </c>
      <c r="T37" s="582"/>
      <c r="U37" s="582"/>
      <c r="V37" s="582"/>
      <c r="W37" s="582">
        <v>0</v>
      </c>
      <c r="X37" s="582"/>
      <c r="Y37" s="582"/>
      <c r="Z37" s="582"/>
      <c r="AA37" s="582">
        <v>0</v>
      </c>
      <c r="AB37" s="582"/>
      <c r="AC37" s="582"/>
      <c r="AD37" s="582"/>
      <c r="AE37" s="582">
        <v>2</v>
      </c>
      <c r="AF37" s="582"/>
      <c r="AG37" s="582"/>
      <c r="AH37" s="581">
        <v>2</v>
      </c>
      <c r="AI37" s="581"/>
      <c r="AJ37" s="581"/>
      <c r="AK37" s="579">
        <v>967933</v>
      </c>
      <c r="AL37" s="579"/>
      <c r="AM37" s="579"/>
      <c r="AN37" s="579"/>
      <c r="AO37" s="579">
        <v>22557105</v>
      </c>
      <c r="AP37" s="579"/>
      <c r="AQ37" s="579"/>
      <c r="AR37" s="579"/>
    </row>
    <row r="38" spans="1:44" ht="27.75" customHeight="1">
      <c r="A38" s="595" t="s">
        <v>39</v>
      </c>
      <c r="B38" s="596"/>
      <c r="C38" s="597"/>
      <c r="D38" s="110" t="s">
        <v>40</v>
      </c>
      <c r="E38" s="110"/>
      <c r="F38" s="110"/>
      <c r="G38" s="110"/>
      <c r="H38" s="110"/>
      <c r="I38" s="584"/>
      <c r="J38" s="584"/>
      <c r="K38" s="584"/>
      <c r="L38" s="584"/>
      <c r="M38" s="584"/>
      <c r="N38" s="584"/>
      <c r="O38" s="583">
        <v>0</v>
      </c>
      <c r="P38" s="583"/>
      <c r="Q38" s="583"/>
      <c r="R38" s="583"/>
      <c r="S38" s="583">
        <v>7901682</v>
      </c>
      <c r="T38" s="583"/>
      <c r="U38" s="583"/>
      <c r="V38" s="583"/>
      <c r="W38" s="583">
        <v>13399896</v>
      </c>
      <c r="X38" s="583"/>
      <c r="Y38" s="583"/>
      <c r="Z38" s="583"/>
      <c r="AA38" s="582">
        <v>379</v>
      </c>
      <c r="AB38" s="582"/>
      <c r="AC38" s="582"/>
      <c r="AD38" s="582"/>
      <c r="AE38" s="584"/>
      <c r="AF38" s="584"/>
      <c r="AG38" s="584"/>
      <c r="AH38" s="636"/>
      <c r="AI38" s="636"/>
      <c r="AJ38" s="636"/>
      <c r="AK38" s="579">
        <v>572696</v>
      </c>
      <c r="AL38" s="579"/>
      <c r="AM38" s="579"/>
      <c r="AN38" s="579"/>
      <c r="AO38" s="579">
        <v>177346</v>
      </c>
      <c r="AP38" s="579"/>
      <c r="AQ38" s="579"/>
      <c r="AR38" s="579"/>
    </row>
    <row r="39" spans="1:44" ht="27.75" customHeight="1">
      <c r="A39" s="598"/>
      <c r="B39" s="597"/>
      <c r="C39" s="597"/>
      <c r="D39" s="110" t="s">
        <v>274</v>
      </c>
      <c r="E39" s="110"/>
      <c r="F39" s="110"/>
      <c r="G39" s="110"/>
      <c r="H39" s="110"/>
      <c r="I39" s="582">
        <v>1</v>
      </c>
      <c r="J39" s="582"/>
      <c r="K39" s="582"/>
      <c r="L39" s="582">
        <v>1</v>
      </c>
      <c r="M39" s="582"/>
      <c r="N39" s="582"/>
      <c r="O39" s="583">
        <v>0</v>
      </c>
      <c r="P39" s="583"/>
      <c r="Q39" s="583"/>
      <c r="R39" s="583"/>
      <c r="S39" s="583">
        <v>12006820</v>
      </c>
      <c r="T39" s="583"/>
      <c r="U39" s="583"/>
      <c r="V39" s="583"/>
      <c r="W39" s="583">
        <v>20361507</v>
      </c>
      <c r="X39" s="583"/>
      <c r="Y39" s="583"/>
      <c r="Z39" s="583"/>
      <c r="AA39" s="582">
        <v>167874</v>
      </c>
      <c r="AB39" s="582"/>
      <c r="AC39" s="582"/>
      <c r="AD39" s="582"/>
      <c r="AE39" s="582">
        <v>16</v>
      </c>
      <c r="AF39" s="582"/>
      <c r="AG39" s="582"/>
      <c r="AH39" s="581">
        <v>16</v>
      </c>
      <c r="AI39" s="581"/>
      <c r="AJ39" s="581"/>
      <c r="AK39" s="579">
        <v>1016910</v>
      </c>
      <c r="AL39" s="579"/>
      <c r="AM39" s="579"/>
      <c r="AN39" s="579"/>
      <c r="AO39" s="579">
        <v>29694163</v>
      </c>
      <c r="AP39" s="579"/>
      <c r="AQ39" s="579"/>
      <c r="AR39" s="579"/>
    </row>
    <row r="40" spans="1:44" ht="27.75" customHeight="1">
      <c r="A40" s="595" t="s">
        <v>41</v>
      </c>
      <c r="B40" s="596"/>
      <c r="C40" s="597"/>
      <c r="D40" s="110" t="s">
        <v>40</v>
      </c>
      <c r="E40" s="110"/>
      <c r="F40" s="110"/>
      <c r="G40" s="110"/>
      <c r="H40" s="110"/>
      <c r="I40" s="584"/>
      <c r="J40" s="584"/>
      <c r="K40" s="584"/>
      <c r="L40" s="584"/>
      <c r="M40" s="584"/>
      <c r="N40" s="584"/>
      <c r="O40" s="583">
        <v>0</v>
      </c>
      <c r="P40" s="583"/>
      <c r="Q40" s="583"/>
      <c r="R40" s="583"/>
      <c r="S40" s="583">
        <v>0</v>
      </c>
      <c r="T40" s="583"/>
      <c r="U40" s="583"/>
      <c r="V40" s="583"/>
      <c r="W40" s="583">
        <v>0</v>
      </c>
      <c r="X40" s="583"/>
      <c r="Y40" s="583"/>
      <c r="Z40" s="583"/>
      <c r="AA40" s="582">
        <v>0</v>
      </c>
      <c r="AB40" s="582"/>
      <c r="AC40" s="582"/>
      <c r="AD40" s="582"/>
      <c r="AE40" s="584"/>
      <c r="AF40" s="584"/>
      <c r="AG40" s="584"/>
      <c r="AH40" s="636"/>
      <c r="AI40" s="636"/>
      <c r="AJ40" s="636"/>
      <c r="AK40" s="579">
        <v>239364</v>
      </c>
      <c r="AL40" s="579"/>
      <c r="AM40" s="579"/>
      <c r="AN40" s="579"/>
      <c r="AO40" s="579">
        <v>51107</v>
      </c>
      <c r="AP40" s="579"/>
      <c r="AQ40" s="579"/>
      <c r="AR40" s="579"/>
    </row>
    <row r="41" spans="1:44" ht="27.75" customHeight="1">
      <c r="A41" s="598"/>
      <c r="B41" s="597"/>
      <c r="C41" s="597"/>
      <c r="D41" s="110" t="s">
        <v>274</v>
      </c>
      <c r="E41" s="110"/>
      <c r="F41" s="110"/>
      <c r="G41" s="110"/>
      <c r="H41" s="110"/>
      <c r="I41" s="582">
        <v>0</v>
      </c>
      <c r="J41" s="582"/>
      <c r="K41" s="582"/>
      <c r="L41" s="582">
        <v>0</v>
      </c>
      <c r="M41" s="582"/>
      <c r="N41" s="582"/>
      <c r="O41" s="583">
        <v>0</v>
      </c>
      <c r="P41" s="583"/>
      <c r="Q41" s="583"/>
      <c r="R41" s="583"/>
      <c r="S41" s="583">
        <v>0</v>
      </c>
      <c r="T41" s="583"/>
      <c r="U41" s="583"/>
      <c r="V41" s="583"/>
      <c r="W41" s="583">
        <v>0</v>
      </c>
      <c r="X41" s="583"/>
      <c r="Y41" s="583"/>
      <c r="Z41" s="583"/>
      <c r="AA41" s="582">
        <v>0</v>
      </c>
      <c r="AB41" s="582"/>
      <c r="AC41" s="582"/>
      <c r="AD41" s="582"/>
      <c r="AE41" s="582">
        <v>20</v>
      </c>
      <c r="AF41" s="582"/>
      <c r="AG41" s="582"/>
      <c r="AH41" s="581">
        <v>20</v>
      </c>
      <c r="AI41" s="581"/>
      <c r="AJ41" s="581"/>
      <c r="AK41" s="579">
        <v>471499</v>
      </c>
      <c r="AL41" s="579"/>
      <c r="AM41" s="579"/>
      <c r="AN41" s="579"/>
      <c r="AO41" s="579">
        <v>6154307</v>
      </c>
      <c r="AP41" s="579"/>
      <c r="AQ41" s="579"/>
      <c r="AR41" s="579"/>
    </row>
    <row r="42" spans="1:44" ht="27.75" customHeight="1">
      <c r="A42" s="595" t="s">
        <v>42</v>
      </c>
      <c r="B42" s="596"/>
      <c r="C42" s="596"/>
      <c r="D42" s="596"/>
      <c r="E42" s="596"/>
      <c r="F42" s="596"/>
      <c r="G42" s="596"/>
      <c r="H42" s="596"/>
      <c r="I42" s="582">
        <v>17</v>
      </c>
      <c r="J42" s="582"/>
      <c r="K42" s="582"/>
      <c r="L42" s="582">
        <v>17</v>
      </c>
      <c r="M42" s="582"/>
      <c r="N42" s="582"/>
      <c r="O42" s="583">
        <v>7874714</v>
      </c>
      <c r="P42" s="583"/>
      <c r="Q42" s="583"/>
      <c r="R42" s="583"/>
      <c r="S42" s="583">
        <v>24730060</v>
      </c>
      <c r="T42" s="583"/>
      <c r="U42" s="583"/>
      <c r="V42" s="583"/>
      <c r="W42" s="583">
        <v>27281051</v>
      </c>
      <c r="X42" s="583"/>
      <c r="Y42" s="583"/>
      <c r="Z42" s="583"/>
      <c r="AA42" s="582">
        <v>458158</v>
      </c>
      <c r="AB42" s="582"/>
      <c r="AC42" s="582"/>
      <c r="AD42" s="582"/>
      <c r="AE42" s="582">
        <v>158</v>
      </c>
      <c r="AF42" s="582"/>
      <c r="AG42" s="582"/>
      <c r="AH42" s="581">
        <v>160</v>
      </c>
      <c r="AI42" s="581"/>
      <c r="AJ42" s="581"/>
      <c r="AK42" s="579">
        <v>15790698</v>
      </c>
      <c r="AL42" s="579"/>
      <c r="AM42" s="579"/>
      <c r="AN42" s="579"/>
      <c r="AO42" s="580">
        <v>108485305</v>
      </c>
      <c r="AP42" s="580"/>
      <c r="AQ42" s="580"/>
      <c r="AR42" s="580"/>
    </row>
    <row r="43" spans="1:44" ht="27.75" customHeight="1">
      <c r="A43" s="595" t="s">
        <v>336</v>
      </c>
      <c r="B43" s="596"/>
      <c r="C43" s="597"/>
      <c r="D43" s="110" t="s">
        <v>40</v>
      </c>
      <c r="E43" s="110"/>
      <c r="F43" s="110"/>
      <c r="G43" s="110"/>
      <c r="H43" s="110"/>
      <c r="I43" s="584"/>
      <c r="J43" s="584"/>
      <c r="K43" s="584"/>
      <c r="L43" s="584"/>
      <c r="M43" s="584"/>
      <c r="N43" s="584"/>
      <c r="O43" s="582">
        <v>0</v>
      </c>
      <c r="P43" s="582"/>
      <c r="Q43" s="582"/>
      <c r="R43" s="582"/>
      <c r="S43" s="582">
        <v>31586</v>
      </c>
      <c r="T43" s="582"/>
      <c r="U43" s="582"/>
      <c r="V43" s="582"/>
      <c r="W43" s="582">
        <v>76168</v>
      </c>
      <c r="X43" s="582"/>
      <c r="Y43" s="582"/>
      <c r="Z43" s="582"/>
      <c r="AA43" s="582">
        <v>1069</v>
      </c>
      <c r="AB43" s="582"/>
      <c r="AC43" s="582"/>
      <c r="AD43" s="582"/>
      <c r="AE43" s="584"/>
      <c r="AF43" s="584"/>
      <c r="AG43" s="584"/>
      <c r="AH43" s="636"/>
      <c r="AI43" s="636"/>
      <c r="AJ43" s="636"/>
      <c r="AK43" s="579">
        <v>1953390</v>
      </c>
      <c r="AL43" s="579"/>
      <c r="AM43" s="579"/>
      <c r="AN43" s="579"/>
      <c r="AO43" s="579">
        <v>357490</v>
      </c>
      <c r="AP43" s="579"/>
      <c r="AQ43" s="579"/>
      <c r="AR43" s="579"/>
    </row>
    <row r="44" spans="1:44" ht="27.75" customHeight="1">
      <c r="A44" s="598"/>
      <c r="B44" s="597"/>
      <c r="C44" s="597"/>
      <c r="D44" s="110" t="s">
        <v>274</v>
      </c>
      <c r="E44" s="110"/>
      <c r="F44" s="110"/>
      <c r="G44" s="110"/>
      <c r="H44" s="110"/>
      <c r="I44" s="582">
        <v>1</v>
      </c>
      <c r="J44" s="582"/>
      <c r="K44" s="582"/>
      <c r="L44" s="582">
        <v>1</v>
      </c>
      <c r="M44" s="582"/>
      <c r="N44" s="582"/>
      <c r="O44" s="582">
        <v>0</v>
      </c>
      <c r="P44" s="582"/>
      <c r="Q44" s="582"/>
      <c r="R44" s="582"/>
      <c r="S44" s="582">
        <v>427322</v>
      </c>
      <c r="T44" s="582"/>
      <c r="U44" s="582"/>
      <c r="V44" s="582"/>
      <c r="W44" s="582">
        <v>1030458</v>
      </c>
      <c r="X44" s="582"/>
      <c r="Y44" s="582"/>
      <c r="Z44" s="582"/>
      <c r="AA44" s="582">
        <v>3528</v>
      </c>
      <c r="AB44" s="582"/>
      <c r="AC44" s="582"/>
      <c r="AD44" s="582"/>
      <c r="AE44" s="582">
        <v>112</v>
      </c>
      <c r="AF44" s="582"/>
      <c r="AG44" s="582"/>
      <c r="AH44" s="581">
        <v>113</v>
      </c>
      <c r="AI44" s="581"/>
      <c r="AJ44" s="581"/>
      <c r="AK44" s="579">
        <v>2906054</v>
      </c>
      <c r="AL44" s="579"/>
      <c r="AM44" s="579"/>
      <c r="AN44" s="579"/>
      <c r="AO44" s="579">
        <v>23090530</v>
      </c>
      <c r="AP44" s="579"/>
      <c r="AQ44" s="579"/>
      <c r="AR44" s="579"/>
    </row>
    <row r="45" spans="1:44" ht="27.75" customHeight="1">
      <c r="A45" s="637" t="s">
        <v>337</v>
      </c>
      <c r="B45" s="152"/>
      <c r="C45" s="153"/>
      <c r="D45" s="110" t="s">
        <v>40</v>
      </c>
      <c r="E45" s="110"/>
      <c r="F45" s="110"/>
      <c r="G45" s="110"/>
      <c r="H45" s="110"/>
      <c r="I45" s="584"/>
      <c r="J45" s="584"/>
      <c r="K45" s="584"/>
      <c r="L45" s="584"/>
      <c r="M45" s="584"/>
      <c r="N45" s="584"/>
      <c r="O45" s="582">
        <v>31272</v>
      </c>
      <c r="P45" s="582"/>
      <c r="Q45" s="582"/>
      <c r="R45" s="582"/>
      <c r="S45" s="582">
        <v>2715615</v>
      </c>
      <c r="T45" s="582"/>
      <c r="U45" s="582"/>
      <c r="V45" s="582"/>
      <c r="W45" s="582">
        <v>627482</v>
      </c>
      <c r="X45" s="582"/>
      <c r="Y45" s="582"/>
      <c r="Z45" s="582"/>
      <c r="AA45" s="582">
        <v>344</v>
      </c>
      <c r="AB45" s="582"/>
      <c r="AC45" s="582"/>
      <c r="AD45" s="582"/>
      <c r="AE45" s="584"/>
      <c r="AF45" s="584"/>
      <c r="AG45" s="584"/>
      <c r="AH45" s="636"/>
      <c r="AI45" s="636"/>
      <c r="AJ45" s="636"/>
      <c r="AK45" s="579">
        <v>375212</v>
      </c>
      <c r="AL45" s="579"/>
      <c r="AM45" s="579"/>
      <c r="AN45" s="579"/>
      <c r="AO45" s="579">
        <v>107391</v>
      </c>
      <c r="AP45" s="579"/>
      <c r="AQ45" s="579"/>
      <c r="AR45" s="579"/>
    </row>
    <row r="46" spans="1:44" ht="27.75" customHeight="1">
      <c r="A46" s="638"/>
      <c r="B46" s="519"/>
      <c r="C46" s="520"/>
      <c r="D46" s="110" t="s">
        <v>274</v>
      </c>
      <c r="E46" s="110"/>
      <c r="F46" s="110"/>
      <c r="G46" s="110"/>
      <c r="H46" s="110"/>
      <c r="I46" s="582">
        <v>1</v>
      </c>
      <c r="J46" s="582"/>
      <c r="K46" s="582"/>
      <c r="L46" s="582">
        <v>1</v>
      </c>
      <c r="M46" s="582"/>
      <c r="N46" s="582"/>
      <c r="O46" s="582">
        <v>26280</v>
      </c>
      <c r="P46" s="582"/>
      <c r="Q46" s="582"/>
      <c r="R46" s="582"/>
      <c r="S46" s="582">
        <v>3164536</v>
      </c>
      <c r="T46" s="582"/>
      <c r="U46" s="582"/>
      <c r="V46" s="582"/>
      <c r="W46" s="582">
        <v>731213</v>
      </c>
      <c r="X46" s="582"/>
      <c r="Y46" s="582"/>
      <c r="Z46" s="582"/>
      <c r="AA46" s="582">
        <v>31888</v>
      </c>
      <c r="AB46" s="582"/>
      <c r="AC46" s="582"/>
      <c r="AD46" s="582"/>
      <c r="AE46" s="582">
        <v>23</v>
      </c>
      <c r="AF46" s="582"/>
      <c r="AG46" s="582"/>
      <c r="AH46" s="581">
        <v>23</v>
      </c>
      <c r="AI46" s="581"/>
      <c r="AJ46" s="581"/>
      <c r="AK46" s="579">
        <v>620920</v>
      </c>
      <c r="AL46" s="579"/>
      <c r="AM46" s="579"/>
      <c r="AN46" s="579"/>
      <c r="AO46" s="579">
        <v>11041631</v>
      </c>
      <c r="AP46" s="579"/>
      <c r="AQ46" s="579"/>
      <c r="AR46" s="579"/>
    </row>
    <row r="47" spans="1:44" ht="27.75" customHeight="1">
      <c r="A47" s="591" t="s">
        <v>96</v>
      </c>
      <c r="B47" s="592"/>
      <c r="C47" s="592"/>
      <c r="D47" s="110" t="s">
        <v>40</v>
      </c>
      <c r="E47" s="110"/>
      <c r="F47" s="110"/>
      <c r="G47" s="110"/>
      <c r="H47" s="110"/>
      <c r="I47" s="584"/>
      <c r="J47" s="584"/>
      <c r="K47" s="584"/>
      <c r="L47" s="584"/>
      <c r="M47" s="584"/>
      <c r="N47" s="584"/>
      <c r="O47" s="582">
        <v>26849</v>
      </c>
      <c r="P47" s="582"/>
      <c r="Q47" s="582"/>
      <c r="R47" s="582"/>
      <c r="S47" s="582">
        <v>298040</v>
      </c>
      <c r="T47" s="582"/>
      <c r="U47" s="582"/>
      <c r="V47" s="582"/>
      <c r="W47" s="582">
        <v>49140</v>
      </c>
      <c r="X47" s="582"/>
      <c r="Y47" s="582"/>
      <c r="Z47" s="582"/>
      <c r="AA47" s="582">
        <v>2345</v>
      </c>
      <c r="AB47" s="582"/>
      <c r="AC47" s="582"/>
      <c r="AD47" s="582"/>
      <c r="AE47" s="584"/>
      <c r="AF47" s="584"/>
      <c r="AG47" s="584"/>
      <c r="AH47" s="636"/>
      <c r="AI47" s="636"/>
      <c r="AJ47" s="636"/>
      <c r="AK47" s="579">
        <v>7847761</v>
      </c>
      <c r="AL47" s="579"/>
      <c r="AM47" s="579"/>
      <c r="AN47" s="579"/>
      <c r="AO47" s="579">
        <v>2549304</v>
      </c>
      <c r="AP47" s="579"/>
      <c r="AQ47" s="579"/>
      <c r="AR47" s="579"/>
    </row>
    <row r="48" spans="1:44" ht="27.75" customHeight="1">
      <c r="A48" s="589" t="s">
        <v>338</v>
      </c>
      <c r="B48" s="590"/>
      <c r="C48" s="590"/>
      <c r="D48" s="110" t="s">
        <v>274</v>
      </c>
      <c r="E48" s="110"/>
      <c r="F48" s="110"/>
      <c r="G48" s="110"/>
      <c r="H48" s="110"/>
      <c r="I48" s="582">
        <v>1</v>
      </c>
      <c r="J48" s="582"/>
      <c r="K48" s="582"/>
      <c r="L48" s="582">
        <v>1</v>
      </c>
      <c r="M48" s="582"/>
      <c r="N48" s="582"/>
      <c r="O48" s="582">
        <v>24494</v>
      </c>
      <c r="P48" s="582"/>
      <c r="Q48" s="582"/>
      <c r="R48" s="582"/>
      <c r="S48" s="582">
        <v>668860</v>
      </c>
      <c r="T48" s="582"/>
      <c r="U48" s="582"/>
      <c r="V48" s="582"/>
      <c r="W48" s="582">
        <v>110280</v>
      </c>
      <c r="X48" s="582"/>
      <c r="Y48" s="582"/>
      <c r="Z48" s="582"/>
      <c r="AA48" s="582">
        <v>3203</v>
      </c>
      <c r="AB48" s="582"/>
      <c r="AC48" s="582"/>
      <c r="AD48" s="582"/>
      <c r="AE48" s="582">
        <v>330</v>
      </c>
      <c r="AF48" s="582"/>
      <c r="AG48" s="582"/>
      <c r="AH48" s="581">
        <v>334</v>
      </c>
      <c r="AI48" s="581"/>
      <c r="AJ48" s="581"/>
      <c r="AK48" s="579">
        <v>10601968</v>
      </c>
      <c r="AL48" s="579"/>
      <c r="AM48" s="579"/>
      <c r="AN48" s="579"/>
      <c r="AO48" s="580">
        <v>94261495</v>
      </c>
      <c r="AP48" s="580"/>
      <c r="AQ48" s="580"/>
      <c r="AR48" s="580"/>
    </row>
    <row r="49" spans="1:44" ht="27.75" customHeight="1">
      <c r="A49" s="593" t="s">
        <v>339</v>
      </c>
      <c r="B49" s="594"/>
      <c r="C49" s="594"/>
      <c r="D49" s="110" t="s">
        <v>40</v>
      </c>
      <c r="E49" s="110"/>
      <c r="F49" s="110"/>
      <c r="G49" s="110"/>
      <c r="H49" s="110"/>
      <c r="I49" s="584"/>
      <c r="J49" s="584"/>
      <c r="K49" s="584"/>
      <c r="L49" s="584"/>
      <c r="M49" s="584"/>
      <c r="N49" s="584"/>
      <c r="O49" s="582">
        <v>0</v>
      </c>
      <c r="P49" s="582"/>
      <c r="Q49" s="582"/>
      <c r="R49" s="582"/>
      <c r="S49" s="582">
        <v>0</v>
      </c>
      <c r="T49" s="582"/>
      <c r="U49" s="582"/>
      <c r="V49" s="582"/>
      <c r="W49" s="582">
        <v>0</v>
      </c>
      <c r="X49" s="582"/>
      <c r="Y49" s="582"/>
      <c r="Z49" s="582"/>
      <c r="AA49" s="582">
        <v>0</v>
      </c>
      <c r="AB49" s="582"/>
      <c r="AC49" s="582"/>
      <c r="AD49" s="582"/>
      <c r="AE49" s="584"/>
      <c r="AF49" s="584"/>
      <c r="AG49" s="584"/>
      <c r="AH49" s="636"/>
      <c r="AI49" s="636"/>
      <c r="AJ49" s="636"/>
      <c r="AK49" s="579">
        <v>995604</v>
      </c>
      <c r="AL49" s="579"/>
      <c r="AM49" s="579"/>
      <c r="AN49" s="579"/>
      <c r="AO49" s="579">
        <v>10139</v>
      </c>
      <c r="AP49" s="579"/>
      <c r="AQ49" s="579"/>
      <c r="AR49" s="579"/>
    </row>
    <row r="50" spans="1:44" ht="27.75" customHeight="1">
      <c r="A50" s="585" t="s">
        <v>340</v>
      </c>
      <c r="B50" s="586"/>
      <c r="C50" s="586"/>
      <c r="D50" s="110" t="s">
        <v>274</v>
      </c>
      <c r="E50" s="110"/>
      <c r="F50" s="110"/>
      <c r="G50" s="110"/>
      <c r="H50" s="110"/>
      <c r="I50" s="582">
        <v>0</v>
      </c>
      <c r="J50" s="582"/>
      <c r="K50" s="582"/>
      <c r="L50" s="582">
        <v>0</v>
      </c>
      <c r="M50" s="582"/>
      <c r="N50" s="582"/>
      <c r="O50" s="582">
        <v>0</v>
      </c>
      <c r="P50" s="582"/>
      <c r="Q50" s="582"/>
      <c r="R50" s="582"/>
      <c r="S50" s="582">
        <v>0</v>
      </c>
      <c r="T50" s="582"/>
      <c r="U50" s="582"/>
      <c r="V50" s="582"/>
      <c r="W50" s="582">
        <v>0</v>
      </c>
      <c r="X50" s="582"/>
      <c r="Y50" s="582"/>
      <c r="Z50" s="582"/>
      <c r="AA50" s="582">
        <v>0</v>
      </c>
      <c r="AB50" s="582"/>
      <c r="AC50" s="582"/>
      <c r="AD50" s="582"/>
      <c r="AE50" s="582">
        <v>7</v>
      </c>
      <c r="AF50" s="582"/>
      <c r="AG50" s="582"/>
      <c r="AH50" s="581">
        <v>7</v>
      </c>
      <c r="AI50" s="581"/>
      <c r="AJ50" s="581"/>
      <c r="AK50" s="579">
        <v>2658469</v>
      </c>
      <c r="AL50" s="579"/>
      <c r="AM50" s="579"/>
      <c r="AN50" s="579"/>
      <c r="AO50" s="579">
        <v>4796911</v>
      </c>
      <c r="AP50" s="579"/>
      <c r="AQ50" s="579"/>
      <c r="AR50" s="579"/>
    </row>
    <row r="51" spans="1:44" ht="27.75" customHeight="1">
      <c r="A51" s="595" t="s">
        <v>341</v>
      </c>
      <c r="B51" s="596"/>
      <c r="C51" s="597"/>
      <c r="D51" s="110" t="s">
        <v>40</v>
      </c>
      <c r="E51" s="110"/>
      <c r="F51" s="110"/>
      <c r="G51" s="110"/>
      <c r="H51" s="110"/>
      <c r="I51" s="584"/>
      <c r="J51" s="584"/>
      <c r="K51" s="584"/>
      <c r="L51" s="584"/>
      <c r="M51" s="584"/>
      <c r="N51" s="584"/>
      <c r="O51" s="582">
        <v>0</v>
      </c>
      <c r="P51" s="582"/>
      <c r="Q51" s="582"/>
      <c r="R51" s="582"/>
      <c r="S51" s="582">
        <v>0</v>
      </c>
      <c r="T51" s="582"/>
      <c r="U51" s="582"/>
      <c r="V51" s="582"/>
      <c r="W51" s="582">
        <v>0</v>
      </c>
      <c r="X51" s="582"/>
      <c r="Y51" s="582"/>
      <c r="Z51" s="582"/>
      <c r="AA51" s="582">
        <v>0</v>
      </c>
      <c r="AB51" s="582"/>
      <c r="AC51" s="582"/>
      <c r="AD51" s="582"/>
      <c r="AE51" s="584"/>
      <c r="AF51" s="584"/>
      <c r="AG51" s="584"/>
      <c r="AH51" s="636"/>
      <c r="AI51" s="636"/>
      <c r="AJ51" s="636"/>
      <c r="AK51" s="579">
        <v>499704</v>
      </c>
      <c r="AL51" s="579"/>
      <c r="AM51" s="579"/>
      <c r="AN51" s="579"/>
      <c r="AO51" s="579">
        <v>287100</v>
      </c>
      <c r="AP51" s="579"/>
      <c r="AQ51" s="579"/>
      <c r="AR51" s="579"/>
    </row>
    <row r="52" spans="1:44" ht="27.75" customHeight="1">
      <c r="A52" s="598"/>
      <c r="B52" s="597"/>
      <c r="C52" s="597"/>
      <c r="D52" s="110" t="s">
        <v>274</v>
      </c>
      <c r="E52" s="110"/>
      <c r="F52" s="110"/>
      <c r="G52" s="110"/>
      <c r="H52" s="110"/>
      <c r="I52" s="582">
        <v>0</v>
      </c>
      <c r="J52" s="582"/>
      <c r="K52" s="582"/>
      <c r="L52" s="582">
        <v>0</v>
      </c>
      <c r="M52" s="582"/>
      <c r="N52" s="582"/>
      <c r="O52" s="582">
        <v>0</v>
      </c>
      <c r="P52" s="582"/>
      <c r="Q52" s="582"/>
      <c r="R52" s="582"/>
      <c r="S52" s="582">
        <v>0</v>
      </c>
      <c r="T52" s="582"/>
      <c r="U52" s="582"/>
      <c r="V52" s="582"/>
      <c r="W52" s="582">
        <v>0</v>
      </c>
      <c r="X52" s="582"/>
      <c r="Y52" s="582"/>
      <c r="Z52" s="582"/>
      <c r="AA52" s="582">
        <v>0</v>
      </c>
      <c r="AB52" s="582"/>
      <c r="AC52" s="582"/>
      <c r="AD52" s="582"/>
      <c r="AE52" s="582">
        <v>15</v>
      </c>
      <c r="AF52" s="582"/>
      <c r="AG52" s="582"/>
      <c r="AH52" s="581">
        <v>15</v>
      </c>
      <c r="AI52" s="581"/>
      <c r="AJ52" s="581"/>
      <c r="AK52" s="579">
        <v>887242</v>
      </c>
      <c r="AL52" s="579"/>
      <c r="AM52" s="579"/>
      <c r="AN52" s="579"/>
      <c r="AO52" s="579">
        <v>5225635</v>
      </c>
      <c r="AP52" s="579"/>
      <c r="AQ52" s="579"/>
      <c r="AR52" s="579"/>
    </row>
    <row r="53" spans="1:44" ht="27.75" customHeight="1">
      <c r="A53" s="595" t="s">
        <v>95</v>
      </c>
      <c r="B53" s="596"/>
      <c r="C53" s="597"/>
      <c r="D53" s="110" t="s">
        <v>40</v>
      </c>
      <c r="E53" s="110"/>
      <c r="F53" s="110"/>
      <c r="G53" s="110"/>
      <c r="H53" s="110"/>
      <c r="I53" s="584"/>
      <c r="J53" s="584"/>
      <c r="K53" s="584"/>
      <c r="L53" s="584"/>
      <c r="M53" s="584"/>
      <c r="N53" s="584"/>
      <c r="O53" s="582">
        <v>121286</v>
      </c>
      <c r="P53" s="582"/>
      <c r="Q53" s="582"/>
      <c r="R53" s="582"/>
      <c r="S53" s="582">
        <v>578981</v>
      </c>
      <c r="T53" s="582"/>
      <c r="U53" s="582"/>
      <c r="V53" s="582"/>
      <c r="W53" s="582">
        <v>217899</v>
      </c>
      <c r="X53" s="582"/>
      <c r="Y53" s="582"/>
      <c r="Z53" s="582"/>
      <c r="AA53" s="582">
        <v>1420</v>
      </c>
      <c r="AB53" s="582"/>
      <c r="AC53" s="582"/>
      <c r="AD53" s="582"/>
      <c r="AE53" s="584"/>
      <c r="AF53" s="584"/>
      <c r="AG53" s="584"/>
      <c r="AH53" s="636"/>
      <c r="AI53" s="636"/>
      <c r="AJ53" s="636"/>
      <c r="AK53" s="579">
        <v>7667155</v>
      </c>
      <c r="AL53" s="579"/>
      <c r="AM53" s="579"/>
      <c r="AN53" s="579"/>
      <c r="AO53" s="579">
        <v>524474</v>
      </c>
      <c r="AP53" s="579"/>
      <c r="AQ53" s="579"/>
      <c r="AR53" s="579"/>
    </row>
    <row r="54" spans="1:44" ht="27.75" customHeight="1">
      <c r="A54" s="598"/>
      <c r="B54" s="597"/>
      <c r="C54" s="597"/>
      <c r="D54" s="110" t="s">
        <v>274</v>
      </c>
      <c r="E54" s="110"/>
      <c r="F54" s="110"/>
      <c r="G54" s="110"/>
      <c r="H54" s="110"/>
      <c r="I54" s="582">
        <v>6</v>
      </c>
      <c r="J54" s="582"/>
      <c r="K54" s="582"/>
      <c r="L54" s="582">
        <v>6</v>
      </c>
      <c r="M54" s="582"/>
      <c r="N54" s="582"/>
      <c r="O54" s="582">
        <v>12237</v>
      </c>
      <c r="P54" s="582"/>
      <c r="Q54" s="582"/>
      <c r="R54" s="582"/>
      <c r="S54" s="582">
        <v>1208213</v>
      </c>
      <c r="T54" s="582"/>
      <c r="U54" s="582"/>
      <c r="V54" s="582"/>
      <c r="W54" s="582">
        <v>402719</v>
      </c>
      <c r="X54" s="582"/>
      <c r="Y54" s="582"/>
      <c r="Z54" s="582"/>
      <c r="AA54" s="582">
        <v>13289</v>
      </c>
      <c r="AB54" s="582"/>
      <c r="AC54" s="582"/>
      <c r="AD54" s="582"/>
      <c r="AE54" s="582">
        <v>199</v>
      </c>
      <c r="AF54" s="582"/>
      <c r="AG54" s="582"/>
      <c r="AH54" s="581">
        <v>202</v>
      </c>
      <c r="AI54" s="581"/>
      <c r="AJ54" s="581"/>
      <c r="AK54" s="579">
        <v>5791487</v>
      </c>
      <c r="AL54" s="579"/>
      <c r="AM54" s="579"/>
      <c r="AN54" s="579"/>
      <c r="AO54" s="579">
        <v>57129709</v>
      </c>
      <c r="AP54" s="579"/>
      <c r="AQ54" s="579"/>
      <c r="AR54" s="579"/>
    </row>
    <row r="55" spans="1:44" ht="27.75" customHeight="1">
      <c r="A55" s="587" t="s">
        <v>342</v>
      </c>
      <c r="B55" s="588"/>
      <c r="C55" s="588"/>
      <c r="D55" s="110" t="s">
        <v>40</v>
      </c>
      <c r="E55" s="110"/>
      <c r="F55" s="110"/>
      <c r="G55" s="110"/>
      <c r="H55" s="110"/>
      <c r="I55" s="584"/>
      <c r="J55" s="584"/>
      <c r="K55" s="584"/>
      <c r="L55" s="584"/>
      <c r="M55" s="584"/>
      <c r="N55" s="584"/>
      <c r="O55" s="582">
        <v>0</v>
      </c>
      <c r="P55" s="582"/>
      <c r="Q55" s="582"/>
      <c r="R55" s="582"/>
      <c r="S55" s="582">
        <v>0</v>
      </c>
      <c r="T55" s="582"/>
      <c r="U55" s="582"/>
      <c r="V55" s="582"/>
      <c r="W55" s="582">
        <v>0</v>
      </c>
      <c r="X55" s="582"/>
      <c r="Y55" s="582"/>
      <c r="Z55" s="582"/>
      <c r="AA55" s="582">
        <v>0</v>
      </c>
      <c r="AB55" s="582"/>
      <c r="AC55" s="582"/>
      <c r="AD55" s="582"/>
      <c r="AE55" s="584"/>
      <c r="AF55" s="584"/>
      <c r="AG55" s="584"/>
      <c r="AH55" s="636"/>
      <c r="AI55" s="636"/>
      <c r="AJ55" s="636"/>
      <c r="AK55" s="579">
        <v>81597</v>
      </c>
      <c r="AL55" s="579"/>
      <c r="AM55" s="579"/>
      <c r="AN55" s="579"/>
      <c r="AO55" s="579">
        <v>779744</v>
      </c>
      <c r="AP55" s="579"/>
      <c r="AQ55" s="579"/>
      <c r="AR55" s="579"/>
    </row>
    <row r="56" spans="1:44" ht="27.75" customHeight="1">
      <c r="A56" s="589" t="s">
        <v>343</v>
      </c>
      <c r="B56" s="590"/>
      <c r="C56" s="590"/>
      <c r="D56" s="110" t="s">
        <v>274</v>
      </c>
      <c r="E56" s="110"/>
      <c r="F56" s="110"/>
      <c r="G56" s="110"/>
      <c r="H56" s="110"/>
      <c r="I56" s="582">
        <v>0</v>
      </c>
      <c r="J56" s="582"/>
      <c r="K56" s="582"/>
      <c r="L56" s="582">
        <v>0</v>
      </c>
      <c r="M56" s="582"/>
      <c r="N56" s="582"/>
      <c r="O56" s="582">
        <v>0</v>
      </c>
      <c r="P56" s="582"/>
      <c r="Q56" s="582"/>
      <c r="R56" s="582"/>
      <c r="S56" s="582">
        <v>0</v>
      </c>
      <c r="T56" s="582"/>
      <c r="U56" s="582"/>
      <c r="V56" s="582"/>
      <c r="W56" s="582">
        <v>0</v>
      </c>
      <c r="X56" s="582"/>
      <c r="Y56" s="582"/>
      <c r="Z56" s="582"/>
      <c r="AA56" s="582">
        <v>0</v>
      </c>
      <c r="AB56" s="582"/>
      <c r="AC56" s="582"/>
      <c r="AD56" s="582"/>
      <c r="AE56" s="582">
        <v>7</v>
      </c>
      <c r="AF56" s="582"/>
      <c r="AG56" s="582"/>
      <c r="AH56" s="581">
        <v>7</v>
      </c>
      <c r="AI56" s="581"/>
      <c r="AJ56" s="581"/>
      <c r="AK56" s="579">
        <v>186134</v>
      </c>
      <c r="AL56" s="579"/>
      <c r="AM56" s="579"/>
      <c r="AN56" s="579"/>
      <c r="AO56" s="579">
        <v>3595761</v>
      </c>
      <c r="AP56" s="579"/>
      <c r="AQ56" s="579"/>
      <c r="AR56" s="579"/>
    </row>
    <row r="57" spans="1:44" s="73" customFormat="1" ht="26.25" customHeight="1" thickBot="1">
      <c r="A57" s="640" t="s">
        <v>29</v>
      </c>
      <c r="B57" s="641"/>
      <c r="C57" s="641"/>
      <c r="D57" s="641"/>
      <c r="E57" s="641"/>
      <c r="F57" s="641"/>
      <c r="G57" s="641"/>
      <c r="H57" s="641"/>
      <c r="I57" s="639">
        <f>SUM(I36:K56)</f>
        <v>27</v>
      </c>
      <c r="J57" s="639"/>
      <c r="K57" s="639"/>
      <c r="L57" s="639">
        <f>SUM(L36:N56)</f>
        <v>27</v>
      </c>
      <c r="M57" s="639"/>
      <c r="N57" s="639"/>
      <c r="O57" s="639">
        <f>SUM(O36:R56)</f>
        <v>8117132</v>
      </c>
      <c r="P57" s="639"/>
      <c r="Q57" s="639"/>
      <c r="R57" s="639"/>
      <c r="S57" s="639">
        <f>SUM(S36:V56)</f>
        <v>53731715</v>
      </c>
      <c r="T57" s="639"/>
      <c r="U57" s="639"/>
      <c r="V57" s="639"/>
      <c r="W57" s="639">
        <f>SUM(W36:Z56)</f>
        <v>64287813</v>
      </c>
      <c r="X57" s="639"/>
      <c r="Y57" s="639"/>
      <c r="Z57" s="639"/>
      <c r="AA57" s="639">
        <f>SUM(AA36:AD56)</f>
        <v>683497</v>
      </c>
      <c r="AB57" s="639"/>
      <c r="AC57" s="639"/>
      <c r="AD57" s="639"/>
      <c r="AE57" s="639">
        <f>SUM(AE36:AG56)</f>
        <v>890</v>
      </c>
      <c r="AF57" s="639"/>
      <c r="AG57" s="639"/>
      <c r="AH57" s="639">
        <f>SUM(AH36:AJ56)</f>
        <v>900</v>
      </c>
      <c r="AI57" s="639"/>
      <c r="AJ57" s="639"/>
      <c r="AK57" s="572">
        <f>SUM(AK36:AN56)</f>
        <v>62133018</v>
      </c>
      <c r="AL57" s="572"/>
      <c r="AM57" s="572"/>
      <c r="AN57" s="572"/>
      <c r="AO57" s="572">
        <f>SUM(AO36:AR56)</f>
        <v>370885046</v>
      </c>
      <c r="AP57" s="572"/>
      <c r="AQ57" s="572"/>
      <c r="AR57" s="572"/>
    </row>
    <row r="58" spans="1:34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</sheetData>
  <sheetProtection/>
  <mergeCells count="394">
    <mergeCell ref="AH51:AJ51"/>
    <mergeCell ref="AE52:AG52"/>
    <mergeCell ref="AH52:AJ52"/>
    <mergeCell ref="AD13:AH13"/>
    <mergeCell ref="AI13:AM13"/>
    <mergeCell ref="AA46:AD46"/>
    <mergeCell ref="AE51:AG51"/>
    <mergeCell ref="AH47:AJ47"/>
    <mergeCell ref="AE48:AG48"/>
    <mergeCell ref="AH48:AJ48"/>
    <mergeCell ref="Y24:AC24"/>
    <mergeCell ref="AD24:AH24"/>
    <mergeCell ref="AN13:AR13"/>
    <mergeCell ref="AH57:AJ57"/>
    <mergeCell ref="AE57:AG57"/>
    <mergeCell ref="AH54:AJ54"/>
    <mergeCell ref="AH55:AJ55"/>
    <mergeCell ref="AH56:AJ56"/>
    <mergeCell ref="AA57:AD57"/>
    <mergeCell ref="W46:Z46"/>
    <mergeCell ref="O57:R57"/>
    <mergeCell ref="S47:V47"/>
    <mergeCell ref="W47:Z47"/>
    <mergeCell ref="AA47:AD47"/>
    <mergeCell ref="W52:Z52"/>
    <mergeCell ref="S52:V52"/>
    <mergeCell ref="S51:V51"/>
    <mergeCell ref="W51:Z51"/>
    <mergeCell ref="AA51:AD51"/>
    <mergeCell ref="AA52:AD52"/>
    <mergeCell ref="S57:V57"/>
    <mergeCell ref="W57:Z57"/>
    <mergeCell ref="D56:H56"/>
    <mergeCell ref="D55:H55"/>
    <mergeCell ref="O55:R55"/>
    <mergeCell ref="S56:V56"/>
    <mergeCell ref="W56:Z56"/>
    <mergeCell ref="A57:H57"/>
    <mergeCell ref="I57:K57"/>
    <mergeCell ref="L57:N57"/>
    <mergeCell ref="AE55:AG55"/>
    <mergeCell ref="AE56:AG56"/>
    <mergeCell ref="I56:K56"/>
    <mergeCell ref="L56:N56"/>
    <mergeCell ref="S55:V55"/>
    <mergeCell ref="W55:Z55"/>
    <mergeCell ref="AA55:AD55"/>
    <mergeCell ref="I55:K55"/>
    <mergeCell ref="L55:N55"/>
    <mergeCell ref="O56:R56"/>
    <mergeCell ref="D54:H54"/>
    <mergeCell ref="D53:H53"/>
    <mergeCell ref="I54:K54"/>
    <mergeCell ref="AE53:AG53"/>
    <mergeCell ref="AH53:AJ53"/>
    <mergeCell ref="AE54:AG54"/>
    <mergeCell ref="I53:K53"/>
    <mergeCell ref="L53:N53"/>
    <mergeCell ref="L54:N54"/>
    <mergeCell ref="O53:R53"/>
    <mergeCell ref="S53:V53"/>
    <mergeCell ref="W53:Z53"/>
    <mergeCell ref="AA53:AD53"/>
    <mergeCell ref="D52:H52"/>
    <mergeCell ref="O52:R52"/>
    <mergeCell ref="D51:H51"/>
    <mergeCell ref="I51:K51"/>
    <mergeCell ref="O51:R51"/>
    <mergeCell ref="L51:N51"/>
    <mergeCell ref="I52:K52"/>
    <mergeCell ref="L52:N52"/>
    <mergeCell ref="D50:H50"/>
    <mergeCell ref="D49:H49"/>
    <mergeCell ref="AE49:AG49"/>
    <mergeCell ref="AH49:AJ49"/>
    <mergeCell ref="AE50:AG50"/>
    <mergeCell ref="AH50:AJ50"/>
    <mergeCell ref="I49:K49"/>
    <mergeCell ref="L49:N49"/>
    <mergeCell ref="I50:K50"/>
    <mergeCell ref="L50:N50"/>
    <mergeCell ref="D48:H48"/>
    <mergeCell ref="D47:H47"/>
    <mergeCell ref="O47:R47"/>
    <mergeCell ref="AE47:AG47"/>
    <mergeCell ref="I48:K48"/>
    <mergeCell ref="L48:N48"/>
    <mergeCell ref="O48:R48"/>
    <mergeCell ref="S48:V48"/>
    <mergeCell ref="W48:Z48"/>
    <mergeCell ref="AA48:AD48"/>
    <mergeCell ref="AE45:AG45"/>
    <mergeCell ref="I47:K47"/>
    <mergeCell ref="L47:N47"/>
    <mergeCell ref="W45:Z45"/>
    <mergeCell ref="AA45:AD45"/>
    <mergeCell ref="O46:R46"/>
    <mergeCell ref="S46:V46"/>
    <mergeCell ref="AH45:AJ45"/>
    <mergeCell ref="AE46:AG46"/>
    <mergeCell ref="AH46:AJ46"/>
    <mergeCell ref="A45:C46"/>
    <mergeCell ref="D46:H46"/>
    <mergeCell ref="D45:H45"/>
    <mergeCell ref="I46:K46"/>
    <mergeCell ref="L46:N46"/>
    <mergeCell ref="O45:R45"/>
    <mergeCell ref="S45:V45"/>
    <mergeCell ref="D44:H44"/>
    <mergeCell ref="D43:H43"/>
    <mergeCell ref="I43:K43"/>
    <mergeCell ref="AE43:AG43"/>
    <mergeCell ref="AH43:AJ43"/>
    <mergeCell ref="AE44:AG44"/>
    <mergeCell ref="AH44:AJ44"/>
    <mergeCell ref="L43:N43"/>
    <mergeCell ref="I44:K44"/>
    <mergeCell ref="O42:R42"/>
    <mergeCell ref="S42:V42"/>
    <mergeCell ref="W42:Z42"/>
    <mergeCell ref="AA42:AD42"/>
    <mergeCell ref="AE40:AG40"/>
    <mergeCell ref="AH40:AJ40"/>
    <mergeCell ref="AE41:AG41"/>
    <mergeCell ref="AH41:AJ41"/>
    <mergeCell ref="AE42:AG42"/>
    <mergeCell ref="AH42:AJ42"/>
    <mergeCell ref="O32:R34"/>
    <mergeCell ref="O35:R35"/>
    <mergeCell ref="AE38:AG38"/>
    <mergeCell ref="AH38:AJ38"/>
    <mergeCell ref="AE39:AG39"/>
    <mergeCell ref="AH39:AJ39"/>
    <mergeCell ref="O36:R36"/>
    <mergeCell ref="S36:V36"/>
    <mergeCell ref="AA37:AD37"/>
    <mergeCell ref="S37:V37"/>
    <mergeCell ref="T25:X25"/>
    <mergeCell ref="Y25:AC25"/>
    <mergeCell ref="W36:Z36"/>
    <mergeCell ref="AA36:AD36"/>
    <mergeCell ref="S35:V35"/>
    <mergeCell ref="W35:Z35"/>
    <mergeCell ref="AA35:AD35"/>
    <mergeCell ref="I31:AD31"/>
    <mergeCell ref="I30:AR30"/>
    <mergeCell ref="AH32:AJ35"/>
    <mergeCell ref="A26:N26"/>
    <mergeCell ref="O26:S26"/>
    <mergeCell ref="O22:S22"/>
    <mergeCell ref="Y21:AC21"/>
    <mergeCell ref="O24:S24"/>
    <mergeCell ref="C23:G24"/>
    <mergeCell ref="T26:X26"/>
    <mergeCell ref="Y26:AC26"/>
    <mergeCell ref="C25:N25"/>
    <mergeCell ref="O25:S25"/>
    <mergeCell ref="AD21:AH21"/>
    <mergeCell ref="O23:S23"/>
    <mergeCell ref="T22:X22"/>
    <mergeCell ref="Y22:AC22"/>
    <mergeCell ref="AD22:AH22"/>
    <mergeCell ref="T23:X23"/>
    <mergeCell ref="Y23:AC23"/>
    <mergeCell ref="AD23:AH23"/>
    <mergeCell ref="O21:S21"/>
    <mergeCell ref="T21:X21"/>
    <mergeCell ref="H16:N16"/>
    <mergeCell ref="O19:S19"/>
    <mergeCell ref="O20:S20"/>
    <mergeCell ref="T19:X19"/>
    <mergeCell ref="T20:X20"/>
    <mergeCell ref="O17:S17"/>
    <mergeCell ref="O18:S18"/>
    <mergeCell ref="T18:X18"/>
    <mergeCell ref="O7:AR7"/>
    <mergeCell ref="O8:AH8"/>
    <mergeCell ref="AI8:AR8"/>
    <mergeCell ref="O16:S16"/>
    <mergeCell ref="T16:X16"/>
    <mergeCell ref="Y16:AC16"/>
    <mergeCell ref="AI15:AM15"/>
    <mergeCell ref="AN14:AR14"/>
    <mergeCell ref="T13:X13"/>
    <mergeCell ref="Y13:AC13"/>
    <mergeCell ref="O13:S13"/>
    <mergeCell ref="Y19:AC19"/>
    <mergeCell ref="A7:N12"/>
    <mergeCell ref="H13:N13"/>
    <mergeCell ref="T15:X15"/>
    <mergeCell ref="Y15:AC15"/>
    <mergeCell ref="O14:S14"/>
    <mergeCell ref="O15:S15"/>
    <mergeCell ref="H15:N15"/>
    <mergeCell ref="T14:X14"/>
    <mergeCell ref="A5:AD6"/>
    <mergeCell ref="A13:B25"/>
    <mergeCell ref="C21:G22"/>
    <mergeCell ref="C19:G20"/>
    <mergeCell ref="C17:G18"/>
    <mergeCell ref="C15:G16"/>
    <mergeCell ref="C13:G14"/>
    <mergeCell ref="T17:X17"/>
    <mergeCell ref="Y17:AC17"/>
    <mergeCell ref="AD17:AH17"/>
    <mergeCell ref="Y14:AC14"/>
    <mergeCell ref="AD14:AH14"/>
    <mergeCell ref="AI14:AM14"/>
    <mergeCell ref="AI17:AM17"/>
    <mergeCell ref="AD16:AH16"/>
    <mergeCell ref="AI16:AM16"/>
    <mergeCell ref="AN16:AR16"/>
    <mergeCell ref="AD15:AH15"/>
    <mergeCell ref="AN19:AR19"/>
    <mergeCell ref="Y20:AC20"/>
    <mergeCell ref="AD20:AH20"/>
    <mergeCell ref="AI20:AM20"/>
    <mergeCell ref="AN20:AR20"/>
    <mergeCell ref="AD19:AH19"/>
    <mergeCell ref="AI19:AM19"/>
    <mergeCell ref="AN15:AR15"/>
    <mergeCell ref="T24:X24"/>
    <mergeCell ref="AN17:AR17"/>
    <mergeCell ref="AN23:AR23"/>
    <mergeCell ref="AI23:AM23"/>
    <mergeCell ref="AI24:AM24"/>
    <mergeCell ref="AN24:AR24"/>
    <mergeCell ref="Y18:AC18"/>
    <mergeCell ref="AD18:AH18"/>
    <mergeCell ref="AI18:AM18"/>
    <mergeCell ref="AN18:AR18"/>
    <mergeCell ref="AN26:AR26"/>
    <mergeCell ref="AI25:AM25"/>
    <mergeCell ref="AN25:AR25"/>
    <mergeCell ref="AD26:AH26"/>
    <mergeCell ref="AI26:AM26"/>
    <mergeCell ref="AD25:AH25"/>
    <mergeCell ref="AI21:AM21"/>
    <mergeCell ref="AN21:AR21"/>
    <mergeCell ref="AI22:AM22"/>
    <mergeCell ref="AN22:AR22"/>
    <mergeCell ref="A30:H35"/>
    <mergeCell ref="L36:N36"/>
    <mergeCell ref="AO32:AR34"/>
    <mergeCell ref="AK32:AN34"/>
    <mergeCell ref="AA32:AD34"/>
    <mergeCell ref="AE31:AR31"/>
    <mergeCell ref="AK35:AN35"/>
    <mergeCell ref="AO35:AR35"/>
    <mergeCell ref="S32:V34"/>
    <mergeCell ref="W32:Z34"/>
    <mergeCell ref="I37:K37"/>
    <mergeCell ref="L37:N37"/>
    <mergeCell ref="AE32:AG35"/>
    <mergeCell ref="L32:N35"/>
    <mergeCell ref="O37:R37"/>
    <mergeCell ref="I32:K35"/>
    <mergeCell ref="W37:Z37"/>
    <mergeCell ref="I36:K36"/>
    <mergeCell ref="A42:H42"/>
    <mergeCell ref="A38:C39"/>
    <mergeCell ref="A40:C41"/>
    <mergeCell ref="D41:H41"/>
    <mergeCell ref="A37:H37"/>
    <mergeCell ref="A36:H36"/>
    <mergeCell ref="D40:H40"/>
    <mergeCell ref="D39:H39"/>
    <mergeCell ref="D38:H38"/>
    <mergeCell ref="A50:C50"/>
    <mergeCell ref="A55:C55"/>
    <mergeCell ref="A56:C56"/>
    <mergeCell ref="A47:C47"/>
    <mergeCell ref="A48:C48"/>
    <mergeCell ref="A49:C49"/>
    <mergeCell ref="A51:C52"/>
    <mergeCell ref="A53:C54"/>
    <mergeCell ref="A43:C44"/>
    <mergeCell ref="L42:N42"/>
    <mergeCell ref="L38:N38"/>
    <mergeCell ref="I39:K39"/>
    <mergeCell ref="L39:N39"/>
    <mergeCell ref="I40:K40"/>
    <mergeCell ref="L40:N40"/>
    <mergeCell ref="I38:K38"/>
    <mergeCell ref="L44:N44"/>
    <mergeCell ref="I45:K45"/>
    <mergeCell ref="L45:N45"/>
    <mergeCell ref="O39:R39"/>
    <mergeCell ref="S39:V39"/>
    <mergeCell ref="W39:Z39"/>
    <mergeCell ref="S44:V44"/>
    <mergeCell ref="I41:K41"/>
    <mergeCell ref="L41:N41"/>
    <mergeCell ref="I42:K42"/>
    <mergeCell ref="AA39:AD39"/>
    <mergeCell ref="O38:R38"/>
    <mergeCell ref="S38:V38"/>
    <mergeCell ref="W38:Z38"/>
    <mergeCell ref="AA38:AD38"/>
    <mergeCell ref="W41:Z41"/>
    <mergeCell ref="AA41:AD41"/>
    <mergeCell ref="O40:R40"/>
    <mergeCell ref="S40:V40"/>
    <mergeCell ref="W40:Z40"/>
    <mergeCell ref="AA40:AD40"/>
    <mergeCell ref="O41:R41"/>
    <mergeCell ref="S41:V41"/>
    <mergeCell ref="W44:Z44"/>
    <mergeCell ref="AA44:AD44"/>
    <mergeCell ref="O43:R43"/>
    <mergeCell ref="S43:V43"/>
    <mergeCell ref="W43:Z43"/>
    <mergeCell ref="AA43:AD43"/>
    <mergeCell ref="O44:R44"/>
    <mergeCell ref="O49:R49"/>
    <mergeCell ref="S49:V49"/>
    <mergeCell ref="W49:Z49"/>
    <mergeCell ref="AA49:AD49"/>
    <mergeCell ref="O50:R50"/>
    <mergeCell ref="S50:V50"/>
    <mergeCell ref="W50:Z50"/>
    <mergeCell ref="AA50:AD50"/>
    <mergeCell ref="AA56:AD56"/>
    <mergeCell ref="O54:R54"/>
    <mergeCell ref="S54:V54"/>
    <mergeCell ref="W54:Z54"/>
    <mergeCell ref="AA54:AD54"/>
    <mergeCell ref="AK36:AN36"/>
    <mergeCell ref="AK40:AN40"/>
    <mergeCell ref="AK44:AN44"/>
    <mergeCell ref="AK48:AN48"/>
    <mergeCell ref="AK52:AN52"/>
    <mergeCell ref="AO36:AR36"/>
    <mergeCell ref="AK37:AN37"/>
    <mergeCell ref="AO37:AR37"/>
    <mergeCell ref="AH36:AJ36"/>
    <mergeCell ref="AE36:AG36"/>
    <mergeCell ref="AE37:AG37"/>
    <mergeCell ref="AH37:AJ37"/>
    <mergeCell ref="AO40:AR40"/>
    <mergeCell ref="AK41:AN41"/>
    <mergeCell ref="AO41:AR41"/>
    <mergeCell ref="AK38:AN38"/>
    <mergeCell ref="AO38:AR38"/>
    <mergeCell ref="AK39:AN39"/>
    <mergeCell ref="AO39:AR39"/>
    <mergeCell ref="AO44:AR44"/>
    <mergeCell ref="AK45:AN45"/>
    <mergeCell ref="AO45:AR45"/>
    <mergeCell ref="AK42:AN42"/>
    <mergeCell ref="AO42:AR42"/>
    <mergeCell ref="AK43:AN43"/>
    <mergeCell ref="AO43:AR43"/>
    <mergeCell ref="AO48:AR48"/>
    <mergeCell ref="AK49:AN49"/>
    <mergeCell ref="AO49:AR49"/>
    <mergeCell ref="AK46:AN46"/>
    <mergeCell ref="AO46:AR46"/>
    <mergeCell ref="AK47:AN47"/>
    <mergeCell ref="AO47:AR47"/>
    <mergeCell ref="AO52:AR52"/>
    <mergeCell ref="AK53:AN53"/>
    <mergeCell ref="AO53:AR53"/>
    <mergeCell ref="AK50:AN50"/>
    <mergeCell ref="AO50:AR50"/>
    <mergeCell ref="AK51:AN51"/>
    <mergeCell ref="AO51:AR51"/>
    <mergeCell ref="AK56:AN56"/>
    <mergeCell ref="AO56:AR56"/>
    <mergeCell ref="AK57:AN57"/>
    <mergeCell ref="AO57:AR57"/>
    <mergeCell ref="AK54:AN54"/>
    <mergeCell ref="AO54:AR54"/>
    <mergeCell ref="AK55:AN55"/>
    <mergeCell ref="AO55:AR55"/>
    <mergeCell ref="A28:AC29"/>
    <mergeCell ref="H14:N14"/>
    <mergeCell ref="H24:N24"/>
    <mergeCell ref="H23:N23"/>
    <mergeCell ref="H22:N22"/>
    <mergeCell ref="H18:N18"/>
    <mergeCell ref="H17:N17"/>
    <mergeCell ref="H21:N21"/>
    <mergeCell ref="H20:N20"/>
    <mergeCell ref="H19:N19"/>
    <mergeCell ref="O9:S12"/>
    <mergeCell ref="T9:X12"/>
    <mergeCell ref="AI9:AM12"/>
    <mergeCell ref="AN9:AR12"/>
    <mergeCell ref="Y9:AC11"/>
    <mergeCell ref="AD9:AH10"/>
    <mergeCell ref="AD11:AH11"/>
    <mergeCell ref="Y12:AC12"/>
    <mergeCell ref="AD12:AH12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T57"/>
  <sheetViews>
    <sheetView view="pageBreakPreview" zoomScale="60" zoomScalePageLayoutView="0" workbookViewId="0" topLeftCell="A10">
      <selection activeCell="T4" sqref="T4"/>
    </sheetView>
  </sheetViews>
  <sheetFormatPr defaultColWidth="3.125" defaultRowHeight="13.5"/>
  <cols>
    <col min="1" max="3" width="4.875" style="0" customWidth="1"/>
    <col min="4" max="5" width="3.875" style="0" customWidth="1"/>
    <col min="6" max="6" width="5.125" style="0" customWidth="1"/>
    <col min="7" max="12" width="3.625" style="0" customWidth="1"/>
    <col min="13" max="17" width="3.75390625" style="0" customWidth="1"/>
    <col min="18" max="18" width="5.75390625" style="0" customWidth="1"/>
    <col min="19" max="20" width="3.75390625" style="0" customWidth="1"/>
    <col min="21" max="21" width="6.25390625" style="0" customWidth="1"/>
    <col min="22" max="24" width="3.75390625" style="0" customWidth="1"/>
    <col min="25" max="25" width="4.25390625" style="0" customWidth="1"/>
    <col min="26" max="40" width="3.375" style="0" customWidth="1"/>
  </cols>
  <sheetData>
    <row r="1" ht="7.5" customHeight="1"/>
    <row r="2" ht="7.5" customHeight="1"/>
    <row r="3" ht="7.5" customHeight="1"/>
    <row r="4" ht="7.5" customHeight="1"/>
    <row r="5" ht="9.75" customHeight="1"/>
    <row r="6" ht="9" customHeight="1" thickBot="1"/>
    <row r="7" spans="1:40" ht="21" customHeight="1">
      <c r="A7" s="171" t="s">
        <v>161</v>
      </c>
      <c r="B7" s="508"/>
      <c r="C7" s="508"/>
      <c r="D7" s="508"/>
      <c r="E7" s="508"/>
      <c r="F7" s="508"/>
      <c r="G7" s="508"/>
      <c r="H7" s="508"/>
      <c r="I7" s="508"/>
      <c r="J7" s="508"/>
      <c r="K7" s="90" t="s">
        <v>28</v>
      </c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90" t="s">
        <v>29</v>
      </c>
      <c r="AF7" s="90"/>
      <c r="AG7" s="90"/>
      <c r="AH7" s="90"/>
      <c r="AI7" s="90"/>
      <c r="AJ7" s="90"/>
      <c r="AK7" s="90"/>
      <c r="AL7" s="90"/>
      <c r="AM7" s="90"/>
      <c r="AN7" s="131"/>
    </row>
    <row r="8" spans="1:40" ht="22.5" customHeight="1">
      <c r="A8" s="550" t="s">
        <v>275</v>
      </c>
      <c r="B8" s="667"/>
      <c r="C8" s="667"/>
      <c r="D8" s="667"/>
      <c r="E8" s="667"/>
      <c r="F8" s="667"/>
      <c r="G8" s="667"/>
      <c r="H8" s="667"/>
      <c r="I8" s="667"/>
      <c r="J8" s="667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110"/>
      <c r="AF8" s="110"/>
      <c r="AG8" s="110"/>
      <c r="AH8" s="110"/>
      <c r="AI8" s="110"/>
      <c r="AJ8" s="110"/>
      <c r="AK8" s="110"/>
      <c r="AL8" s="110"/>
      <c r="AM8" s="110"/>
      <c r="AN8" s="132"/>
    </row>
    <row r="9" spans="1:40" ht="13.5" customHeight="1">
      <c r="A9" s="110" t="s">
        <v>237</v>
      </c>
      <c r="B9" s="110"/>
      <c r="C9" s="110"/>
      <c r="D9" s="110"/>
      <c r="E9" s="110"/>
      <c r="F9" s="110" t="s">
        <v>93</v>
      </c>
      <c r="G9" s="110"/>
      <c r="H9" s="110"/>
      <c r="I9" s="110"/>
      <c r="J9" s="110"/>
      <c r="K9" s="110" t="s">
        <v>238</v>
      </c>
      <c r="L9" s="110"/>
      <c r="M9" s="110"/>
      <c r="N9" s="110"/>
      <c r="O9" s="110"/>
      <c r="P9" s="110" t="s">
        <v>239</v>
      </c>
      <c r="Q9" s="110"/>
      <c r="R9" s="110"/>
      <c r="S9" s="110"/>
      <c r="T9" s="110"/>
      <c r="U9" s="110" t="s">
        <v>166</v>
      </c>
      <c r="V9" s="110"/>
      <c r="W9" s="110"/>
      <c r="X9" s="110"/>
      <c r="Y9" s="110"/>
      <c r="Z9" s="110" t="s">
        <v>93</v>
      </c>
      <c r="AA9" s="110"/>
      <c r="AB9" s="110"/>
      <c r="AC9" s="110"/>
      <c r="AD9" s="110"/>
      <c r="AE9" s="110" t="s">
        <v>99</v>
      </c>
      <c r="AF9" s="110"/>
      <c r="AG9" s="110"/>
      <c r="AH9" s="110"/>
      <c r="AI9" s="110"/>
      <c r="AJ9" s="110" t="s">
        <v>93</v>
      </c>
      <c r="AK9" s="110"/>
      <c r="AL9" s="110"/>
      <c r="AM9" s="110"/>
      <c r="AN9" s="132"/>
    </row>
    <row r="10" spans="1:40" ht="13.5" customHeight="1">
      <c r="A10" s="110"/>
      <c r="B10" s="110"/>
      <c r="C10" s="110"/>
      <c r="D10" s="110"/>
      <c r="E10" s="110"/>
      <c r="F10" s="140"/>
      <c r="G10" s="140"/>
      <c r="H10" s="140"/>
      <c r="I10" s="140"/>
      <c r="J10" s="14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40"/>
      <c r="AA10" s="140"/>
      <c r="AB10" s="140"/>
      <c r="AC10" s="140"/>
      <c r="AD10" s="140"/>
      <c r="AE10" s="110"/>
      <c r="AF10" s="110"/>
      <c r="AG10" s="110"/>
      <c r="AH10" s="110"/>
      <c r="AI10" s="110"/>
      <c r="AJ10" s="140"/>
      <c r="AK10" s="140"/>
      <c r="AL10" s="140"/>
      <c r="AM10" s="140"/>
      <c r="AN10" s="172"/>
    </row>
    <row r="11" spans="1:40" ht="13.5" customHeight="1">
      <c r="A11" s="140"/>
      <c r="B11" s="140"/>
      <c r="C11" s="140"/>
      <c r="D11" s="140"/>
      <c r="E11" s="140"/>
      <c r="F11" s="117" t="s">
        <v>94</v>
      </c>
      <c r="G11" s="117"/>
      <c r="H11" s="117"/>
      <c r="I11" s="117"/>
      <c r="J11" s="117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17" t="s">
        <v>92</v>
      </c>
      <c r="AA11" s="117"/>
      <c r="AB11" s="117"/>
      <c r="AC11" s="117"/>
      <c r="AD11" s="117"/>
      <c r="AE11" s="140"/>
      <c r="AF11" s="140"/>
      <c r="AG11" s="140"/>
      <c r="AH11" s="140"/>
      <c r="AI11" s="140"/>
      <c r="AJ11" s="117" t="s">
        <v>167</v>
      </c>
      <c r="AK11" s="117"/>
      <c r="AL11" s="117"/>
      <c r="AM11" s="117"/>
      <c r="AN11" s="118"/>
    </row>
    <row r="12" spans="1:40" ht="17.25" customHeight="1">
      <c r="A12" s="599" t="s">
        <v>70</v>
      </c>
      <c r="B12" s="599"/>
      <c r="C12" s="599"/>
      <c r="D12" s="599"/>
      <c r="E12" s="599"/>
      <c r="F12" s="599" t="s">
        <v>70</v>
      </c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 t="s">
        <v>70</v>
      </c>
      <c r="V12" s="599"/>
      <c r="W12" s="599"/>
      <c r="X12" s="599"/>
      <c r="Y12" s="599"/>
      <c r="Z12" s="599" t="s">
        <v>70</v>
      </c>
      <c r="AA12" s="599"/>
      <c r="AB12" s="599"/>
      <c r="AC12" s="599"/>
      <c r="AD12" s="599"/>
      <c r="AE12" s="599" t="s">
        <v>70</v>
      </c>
      <c r="AF12" s="599"/>
      <c r="AG12" s="599"/>
      <c r="AH12" s="599"/>
      <c r="AI12" s="599"/>
      <c r="AJ12" s="599" t="s">
        <v>70</v>
      </c>
      <c r="AK12" s="599"/>
      <c r="AL12" s="599"/>
      <c r="AM12" s="599"/>
      <c r="AN12" s="661"/>
    </row>
    <row r="13" spans="1:40" ht="30" customHeight="1">
      <c r="A13" s="660">
        <v>175456</v>
      </c>
      <c r="B13" s="660"/>
      <c r="C13" s="660"/>
      <c r="D13" s="660"/>
      <c r="E13" s="660"/>
      <c r="F13" s="660">
        <v>7840</v>
      </c>
      <c r="G13" s="660"/>
      <c r="H13" s="660"/>
      <c r="I13" s="660"/>
      <c r="J13" s="660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7">
        <f>SUM('P68'!Y13:AC13)+SUM('P69'!A13:E13)+SUM('P69'!U13:Y13)</f>
        <v>293721</v>
      </c>
      <c r="AF13" s="657"/>
      <c r="AG13" s="657"/>
      <c r="AH13" s="657"/>
      <c r="AI13" s="657"/>
      <c r="AJ13" s="657">
        <f>SUM('P68'!AD13:AH13)+SUM('P69'!F13:J13)+SUM('P69'!Z13:AD13)</f>
        <v>10686</v>
      </c>
      <c r="AK13" s="657"/>
      <c r="AL13" s="657"/>
      <c r="AM13" s="657"/>
      <c r="AN13" s="658"/>
    </row>
    <row r="14" spans="1:40" ht="30" customHeight="1">
      <c r="A14" s="660">
        <v>296750</v>
      </c>
      <c r="B14" s="660"/>
      <c r="C14" s="660"/>
      <c r="D14" s="660"/>
      <c r="E14" s="660"/>
      <c r="F14" s="660">
        <v>18787</v>
      </c>
      <c r="G14" s="660"/>
      <c r="H14" s="660"/>
      <c r="I14" s="660"/>
      <c r="J14" s="660"/>
      <c r="K14" s="660">
        <v>496</v>
      </c>
      <c r="L14" s="660"/>
      <c r="M14" s="660"/>
      <c r="N14" s="660"/>
      <c r="O14" s="660"/>
      <c r="P14" s="660">
        <v>501</v>
      </c>
      <c r="Q14" s="660"/>
      <c r="R14" s="660"/>
      <c r="S14" s="660"/>
      <c r="T14" s="660"/>
      <c r="U14" s="660">
        <v>1418109</v>
      </c>
      <c r="V14" s="660"/>
      <c r="W14" s="660"/>
      <c r="X14" s="660"/>
      <c r="Y14" s="660"/>
      <c r="Z14" s="660">
        <v>79125</v>
      </c>
      <c r="AA14" s="660"/>
      <c r="AB14" s="660"/>
      <c r="AC14" s="660"/>
      <c r="AD14" s="660"/>
      <c r="AE14" s="657">
        <f>SUM('P68'!Y14:AC14)+SUM('P69'!A14:E14)+SUM('P69'!U14:Y14)</f>
        <v>1791377</v>
      </c>
      <c r="AF14" s="657"/>
      <c r="AG14" s="657"/>
      <c r="AH14" s="657"/>
      <c r="AI14" s="657"/>
      <c r="AJ14" s="657">
        <f>SUM('P68'!AD14:AH14)+SUM('P69'!F14:J14)+SUM('P69'!Z14:AD14)</f>
        <v>105104</v>
      </c>
      <c r="AK14" s="657"/>
      <c r="AL14" s="657"/>
      <c r="AM14" s="657"/>
      <c r="AN14" s="658"/>
    </row>
    <row r="15" spans="1:40" ht="30" customHeight="1">
      <c r="A15" s="660">
        <v>2669735</v>
      </c>
      <c r="B15" s="660"/>
      <c r="C15" s="660"/>
      <c r="D15" s="660"/>
      <c r="E15" s="660"/>
      <c r="F15" s="660">
        <v>96446</v>
      </c>
      <c r="G15" s="660"/>
      <c r="H15" s="660"/>
      <c r="I15" s="660"/>
      <c r="J15" s="660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7">
        <f>SUM('P68'!Y15:AC15)+SUM('P69'!A15:E15)+SUM('P69'!U15:Y15)</f>
        <v>4383465</v>
      </c>
      <c r="AF15" s="657"/>
      <c r="AG15" s="657"/>
      <c r="AH15" s="657"/>
      <c r="AI15" s="657"/>
      <c r="AJ15" s="657">
        <f>SUM('P68'!AD15:AH15)+SUM('P69'!F15:J15)+SUM('P69'!Z15:AD15)</f>
        <v>137080</v>
      </c>
      <c r="AK15" s="657"/>
      <c r="AL15" s="657"/>
      <c r="AM15" s="657"/>
      <c r="AN15" s="658"/>
    </row>
    <row r="16" spans="1:40" ht="30" customHeight="1">
      <c r="A16" s="660">
        <v>3236533</v>
      </c>
      <c r="B16" s="660"/>
      <c r="C16" s="660"/>
      <c r="D16" s="660"/>
      <c r="E16" s="660"/>
      <c r="F16" s="660">
        <v>256377</v>
      </c>
      <c r="G16" s="660"/>
      <c r="H16" s="660"/>
      <c r="I16" s="660"/>
      <c r="J16" s="660"/>
      <c r="K16" s="660">
        <v>3500</v>
      </c>
      <c r="L16" s="660"/>
      <c r="M16" s="660"/>
      <c r="N16" s="660"/>
      <c r="O16" s="660"/>
      <c r="P16" s="660">
        <v>3541</v>
      </c>
      <c r="Q16" s="660"/>
      <c r="R16" s="660"/>
      <c r="S16" s="660"/>
      <c r="T16" s="660"/>
      <c r="U16" s="660">
        <v>9414323</v>
      </c>
      <c r="V16" s="660"/>
      <c r="W16" s="660"/>
      <c r="X16" s="660"/>
      <c r="Y16" s="660"/>
      <c r="Z16" s="660">
        <v>457420</v>
      </c>
      <c r="AA16" s="660"/>
      <c r="AB16" s="660"/>
      <c r="AC16" s="660"/>
      <c r="AD16" s="660"/>
      <c r="AE16" s="657">
        <f>SUM('P68'!Y16:AC16)+SUM('P69'!A16:E16)+SUM('P69'!U16:Y16)</f>
        <v>14086025</v>
      </c>
      <c r="AF16" s="657"/>
      <c r="AG16" s="657"/>
      <c r="AH16" s="657"/>
      <c r="AI16" s="657"/>
      <c r="AJ16" s="657">
        <f>SUM('P68'!AD16:AH16)+SUM('P69'!F16:J16)+SUM('P69'!Z16:AD16)</f>
        <v>832376</v>
      </c>
      <c r="AK16" s="657"/>
      <c r="AL16" s="657"/>
      <c r="AM16" s="657"/>
      <c r="AN16" s="658"/>
    </row>
    <row r="17" spans="1:40" ht="30" customHeight="1">
      <c r="A17" s="660">
        <v>13200</v>
      </c>
      <c r="B17" s="660"/>
      <c r="C17" s="660"/>
      <c r="D17" s="660"/>
      <c r="E17" s="660"/>
      <c r="F17" s="660">
        <v>653</v>
      </c>
      <c r="G17" s="660"/>
      <c r="H17" s="660"/>
      <c r="I17" s="660"/>
      <c r="J17" s="660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7">
        <f>SUM('P68'!Y17:AC17)+SUM('P69'!A17:E17)+SUM('P69'!U17:Y17)</f>
        <v>13200</v>
      </c>
      <c r="AF17" s="657"/>
      <c r="AG17" s="657"/>
      <c r="AH17" s="657"/>
      <c r="AI17" s="657"/>
      <c r="AJ17" s="657">
        <f>SUM('P68'!AD17:AH17)+SUM('P69'!F17:J17)+SUM('P69'!Z17:AD17)</f>
        <v>653</v>
      </c>
      <c r="AK17" s="657"/>
      <c r="AL17" s="657"/>
      <c r="AM17" s="657"/>
      <c r="AN17" s="658"/>
    </row>
    <row r="18" spans="1:40" ht="30" customHeight="1">
      <c r="A18" s="660">
        <v>24650</v>
      </c>
      <c r="B18" s="660"/>
      <c r="C18" s="660"/>
      <c r="D18" s="660"/>
      <c r="E18" s="660"/>
      <c r="F18" s="660">
        <v>1299</v>
      </c>
      <c r="G18" s="660"/>
      <c r="H18" s="660"/>
      <c r="I18" s="660"/>
      <c r="J18" s="660"/>
      <c r="K18" s="660">
        <v>18</v>
      </c>
      <c r="L18" s="660"/>
      <c r="M18" s="660"/>
      <c r="N18" s="660"/>
      <c r="O18" s="660"/>
      <c r="P18" s="660">
        <v>18</v>
      </c>
      <c r="Q18" s="660"/>
      <c r="R18" s="660"/>
      <c r="S18" s="660"/>
      <c r="T18" s="660"/>
      <c r="U18" s="660">
        <v>506491</v>
      </c>
      <c r="V18" s="660"/>
      <c r="W18" s="660"/>
      <c r="X18" s="660"/>
      <c r="Y18" s="660"/>
      <c r="Z18" s="660">
        <v>39436</v>
      </c>
      <c r="AA18" s="660"/>
      <c r="AB18" s="660"/>
      <c r="AC18" s="660"/>
      <c r="AD18" s="660"/>
      <c r="AE18" s="657">
        <f>SUM('P68'!Y18:AC18)+SUM('P69'!A18:E18)+SUM('P69'!U18:Y18)</f>
        <v>531141</v>
      </c>
      <c r="AF18" s="657"/>
      <c r="AG18" s="657"/>
      <c r="AH18" s="657"/>
      <c r="AI18" s="657"/>
      <c r="AJ18" s="657">
        <f>SUM('P68'!AD18:AH18)+SUM('P69'!F18:J18)+SUM('P69'!Z18:AD18)</f>
        <v>40759</v>
      </c>
      <c r="AK18" s="657"/>
      <c r="AL18" s="657"/>
      <c r="AM18" s="657"/>
      <c r="AN18" s="658"/>
    </row>
    <row r="19" spans="1:40" ht="30" customHeight="1">
      <c r="A19" s="660">
        <v>207720</v>
      </c>
      <c r="B19" s="660"/>
      <c r="C19" s="660"/>
      <c r="D19" s="660"/>
      <c r="E19" s="660"/>
      <c r="F19" s="660">
        <v>10641</v>
      </c>
      <c r="G19" s="660"/>
      <c r="H19" s="660"/>
      <c r="I19" s="660"/>
      <c r="J19" s="660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7">
        <f>SUM('P68'!Y19:AC19)+SUM('P69'!A19:E19)+SUM('P69'!U19:Y19)</f>
        <v>792602</v>
      </c>
      <c r="AF19" s="657"/>
      <c r="AG19" s="657"/>
      <c r="AH19" s="657"/>
      <c r="AI19" s="657"/>
      <c r="AJ19" s="657">
        <f>SUM('P68'!AD19:AH19)+SUM('P69'!F19:J19)+SUM('P69'!Z19:AD19)</f>
        <v>15093</v>
      </c>
      <c r="AK19" s="657"/>
      <c r="AL19" s="657"/>
      <c r="AM19" s="657"/>
      <c r="AN19" s="658"/>
    </row>
    <row r="20" spans="1:40" ht="30" customHeight="1">
      <c r="A20" s="660">
        <v>208309</v>
      </c>
      <c r="B20" s="660"/>
      <c r="C20" s="660"/>
      <c r="D20" s="660"/>
      <c r="E20" s="660"/>
      <c r="F20" s="660">
        <v>12752</v>
      </c>
      <c r="G20" s="660"/>
      <c r="H20" s="660"/>
      <c r="I20" s="660"/>
      <c r="J20" s="660"/>
      <c r="K20" s="660">
        <v>1998</v>
      </c>
      <c r="L20" s="660"/>
      <c r="M20" s="660"/>
      <c r="N20" s="660"/>
      <c r="O20" s="660"/>
      <c r="P20" s="660">
        <v>2012</v>
      </c>
      <c r="Q20" s="660"/>
      <c r="R20" s="660"/>
      <c r="S20" s="660"/>
      <c r="T20" s="660"/>
      <c r="U20" s="660">
        <v>4037997</v>
      </c>
      <c r="V20" s="660"/>
      <c r="W20" s="660"/>
      <c r="X20" s="660"/>
      <c r="Y20" s="660"/>
      <c r="Z20" s="660">
        <v>203231</v>
      </c>
      <c r="AA20" s="660"/>
      <c r="AB20" s="660"/>
      <c r="AC20" s="660"/>
      <c r="AD20" s="660"/>
      <c r="AE20" s="657">
        <f>SUM('P68'!Y20:AC20)+SUM('P69'!A20:E20)+SUM('P69'!U20:Y20)</f>
        <v>4888581</v>
      </c>
      <c r="AF20" s="657"/>
      <c r="AG20" s="657"/>
      <c r="AH20" s="657"/>
      <c r="AI20" s="657"/>
      <c r="AJ20" s="657">
        <f>SUM('P68'!AD20:AH20)+SUM('P69'!F20:J20)+SUM('P69'!Z20:AD20)</f>
        <v>276065</v>
      </c>
      <c r="AK20" s="657"/>
      <c r="AL20" s="657"/>
      <c r="AM20" s="657"/>
      <c r="AN20" s="658"/>
    </row>
    <row r="21" spans="1:40" ht="30" customHeight="1">
      <c r="A21" s="660">
        <v>2394508</v>
      </c>
      <c r="B21" s="660"/>
      <c r="C21" s="660"/>
      <c r="D21" s="660"/>
      <c r="E21" s="660"/>
      <c r="F21" s="660">
        <v>79093</v>
      </c>
      <c r="G21" s="660"/>
      <c r="H21" s="660"/>
      <c r="I21" s="660"/>
      <c r="J21" s="660"/>
      <c r="K21" s="656"/>
      <c r="L21" s="656"/>
      <c r="M21" s="656"/>
      <c r="N21" s="656"/>
      <c r="O21" s="656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7">
        <f>SUM('P68'!Y21:AC21)+SUM('P69'!A21:E21)+SUM('P69'!U21:Y21)</f>
        <v>4409049</v>
      </c>
      <c r="AF21" s="657"/>
      <c r="AG21" s="657"/>
      <c r="AH21" s="657"/>
      <c r="AI21" s="657"/>
      <c r="AJ21" s="657">
        <f>SUM('P68'!AD21:AH21)+SUM('P69'!F21:J21)+SUM('P69'!Z21:AD21)</f>
        <v>104119</v>
      </c>
      <c r="AK21" s="657"/>
      <c r="AL21" s="657"/>
      <c r="AM21" s="657"/>
      <c r="AN21" s="658"/>
    </row>
    <row r="22" spans="1:40" ht="30" customHeight="1">
      <c r="A22" s="660">
        <v>2608192</v>
      </c>
      <c r="B22" s="660"/>
      <c r="C22" s="660"/>
      <c r="D22" s="660"/>
      <c r="E22" s="660"/>
      <c r="F22" s="660">
        <v>204479</v>
      </c>
      <c r="G22" s="660"/>
      <c r="H22" s="660"/>
      <c r="I22" s="660"/>
      <c r="J22" s="660"/>
      <c r="K22" s="660">
        <v>4210</v>
      </c>
      <c r="L22" s="660"/>
      <c r="M22" s="660"/>
      <c r="N22" s="660"/>
      <c r="O22" s="660"/>
      <c r="P22" s="660">
        <v>4270</v>
      </c>
      <c r="Q22" s="660"/>
      <c r="R22" s="660"/>
      <c r="S22" s="660"/>
      <c r="T22" s="660"/>
      <c r="U22" s="660">
        <v>6361838</v>
      </c>
      <c r="V22" s="660"/>
      <c r="W22" s="660"/>
      <c r="X22" s="660"/>
      <c r="Y22" s="660"/>
      <c r="Z22" s="660">
        <v>306662</v>
      </c>
      <c r="AA22" s="660"/>
      <c r="AB22" s="660"/>
      <c r="AC22" s="660"/>
      <c r="AD22" s="660"/>
      <c r="AE22" s="657">
        <f>SUM('P68'!Y22:AC22)+SUM('P69'!A22:E22)+SUM('P69'!U22:Y22)</f>
        <v>10745729</v>
      </c>
      <c r="AF22" s="657"/>
      <c r="AG22" s="657"/>
      <c r="AH22" s="657"/>
      <c r="AI22" s="657"/>
      <c r="AJ22" s="657">
        <f>SUM('P68'!AD22:AH22)+SUM('P69'!F22:J22)+SUM('P69'!Z22:AD22)</f>
        <v>691800</v>
      </c>
      <c r="AK22" s="657"/>
      <c r="AL22" s="657"/>
      <c r="AM22" s="657"/>
      <c r="AN22" s="658"/>
    </row>
    <row r="23" spans="1:40" ht="30" customHeight="1">
      <c r="A23" s="660">
        <v>1518</v>
      </c>
      <c r="B23" s="660"/>
      <c r="C23" s="660"/>
      <c r="D23" s="660"/>
      <c r="E23" s="660"/>
      <c r="F23" s="660">
        <v>80</v>
      </c>
      <c r="G23" s="660"/>
      <c r="H23" s="660"/>
      <c r="I23" s="660"/>
      <c r="J23" s="660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7">
        <f>SUM('P68'!Y23:AC23)+SUM('P69'!A23:E23)+SUM('P69'!U23:Y23)</f>
        <v>3420</v>
      </c>
      <c r="AF23" s="657"/>
      <c r="AG23" s="657"/>
      <c r="AH23" s="657"/>
      <c r="AI23" s="657"/>
      <c r="AJ23" s="657">
        <f>SUM('P68'!AD23:AH23)+SUM('P69'!F23:J23)+SUM('P69'!Z23:AD23)</f>
        <v>198</v>
      </c>
      <c r="AK23" s="657"/>
      <c r="AL23" s="657"/>
      <c r="AM23" s="657"/>
      <c r="AN23" s="658"/>
    </row>
    <row r="24" spans="1:40" ht="30" customHeight="1">
      <c r="A24" s="660">
        <v>2178</v>
      </c>
      <c r="B24" s="660"/>
      <c r="C24" s="660"/>
      <c r="D24" s="660"/>
      <c r="E24" s="660"/>
      <c r="F24" s="660">
        <v>115</v>
      </c>
      <c r="G24" s="660"/>
      <c r="H24" s="660"/>
      <c r="I24" s="660"/>
      <c r="J24" s="660"/>
      <c r="K24" s="660">
        <v>89</v>
      </c>
      <c r="L24" s="660"/>
      <c r="M24" s="660"/>
      <c r="N24" s="660"/>
      <c r="O24" s="660"/>
      <c r="P24" s="660">
        <v>89</v>
      </c>
      <c r="Q24" s="660"/>
      <c r="R24" s="660"/>
      <c r="S24" s="660"/>
      <c r="T24" s="660"/>
      <c r="U24" s="660">
        <v>88865</v>
      </c>
      <c r="V24" s="660"/>
      <c r="W24" s="660"/>
      <c r="X24" s="660"/>
      <c r="Y24" s="660"/>
      <c r="Z24" s="660">
        <v>3783</v>
      </c>
      <c r="AA24" s="660"/>
      <c r="AB24" s="660"/>
      <c r="AC24" s="660"/>
      <c r="AD24" s="660"/>
      <c r="AE24" s="657">
        <f>SUM('P68'!Y24:AC24)+SUM('P69'!A24:E24)+SUM('P69'!U24:Y24)</f>
        <v>92945</v>
      </c>
      <c r="AF24" s="657"/>
      <c r="AG24" s="657"/>
      <c r="AH24" s="657"/>
      <c r="AI24" s="657"/>
      <c r="AJ24" s="657">
        <f>SUM('P68'!AD24:AH24)+SUM('P69'!F24:J24)+SUM('P69'!Z24:AD24)</f>
        <v>3957</v>
      </c>
      <c r="AK24" s="657"/>
      <c r="AL24" s="657"/>
      <c r="AM24" s="657"/>
      <c r="AN24" s="658"/>
    </row>
    <row r="25" spans="1:40" ht="30" customHeight="1">
      <c r="A25" s="646">
        <f>SUM(A13:E24)+SUM('P67'!A42:E52)</f>
        <v>20513646</v>
      </c>
      <c r="B25" s="646"/>
      <c r="C25" s="646"/>
      <c r="D25" s="646"/>
      <c r="E25" s="646"/>
      <c r="F25" s="646">
        <f>SUM(F13:J24)+SUM('P67'!F42:J52)</f>
        <v>1177303</v>
      </c>
      <c r="G25" s="646"/>
      <c r="H25" s="646"/>
      <c r="I25" s="646"/>
      <c r="J25" s="646"/>
      <c r="K25" s="646">
        <f>SUM(K13:O24)+SUM('P67'!K42:O52)</f>
        <v>14743</v>
      </c>
      <c r="L25" s="646"/>
      <c r="M25" s="646"/>
      <c r="N25" s="646"/>
      <c r="O25" s="646"/>
      <c r="P25" s="646">
        <f>SUM(P13:T24)+SUM('P67'!P42:T52)</f>
        <v>14917</v>
      </c>
      <c r="Q25" s="646"/>
      <c r="R25" s="646"/>
      <c r="S25" s="646"/>
      <c r="T25" s="646"/>
      <c r="U25" s="646">
        <f>SUM(U13:Y24)+SUM('P67'!U42:Y52)</f>
        <v>35611755</v>
      </c>
      <c r="V25" s="646"/>
      <c r="W25" s="646"/>
      <c r="X25" s="646"/>
      <c r="Y25" s="646"/>
      <c r="Z25" s="646">
        <f>SUM(Z13:AD24)+SUM('P67'!Z42:AD52)</f>
        <v>1805786</v>
      </c>
      <c r="AA25" s="646"/>
      <c r="AB25" s="646"/>
      <c r="AC25" s="646"/>
      <c r="AD25" s="646"/>
      <c r="AE25" s="646">
        <f>SUM('P68'!Y25:AC25)+SUM('P69'!A25:E25)+SUM('P69'!U25:Y25)</f>
        <v>71441786</v>
      </c>
      <c r="AF25" s="646"/>
      <c r="AG25" s="646"/>
      <c r="AH25" s="646"/>
      <c r="AI25" s="646"/>
      <c r="AJ25" s="646">
        <f>SUM('P68'!AD25:AH25)+SUM('P69'!F25:J25)+SUM('P69'!Z25:AD25)</f>
        <v>3847044</v>
      </c>
      <c r="AK25" s="646"/>
      <c r="AL25" s="646"/>
      <c r="AM25" s="646"/>
      <c r="AN25" s="659"/>
    </row>
    <row r="26" spans="1:40" ht="30.75" customHeight="1" thickBot="1">
      <c r="A26" s="644"/>
      <c r="B26" s="644"/>
      <c r="C26" s="644"/>
      <c r="D26" s="644"/>
      <c r="E26" s="644"/>
      <c r="F26" s="643">
        <f>SUM(F25)+SUM('P67'!F41:J41)</f>
        <v>2298335</v>
      </c>
      <c r="G26" s="643"/>
      <c r="H26" s="643"/>
      <c r="I26" s="643"/>
      <c r="J26" s="643"/>
      <c r="K26" s="643">
        <f>SUM(K25)+SUM('P67'!K41:O41)</f>
        <v>14748</v>
      </c>
      <c r="L26" s="643"/>
      <c r="M26" s="643"/>
      <c r="N26" s="643"/>
      <c r="O26" s="643"/>
      <c r="P26" s="643">
        <f>SUM(P25)+SUM('P67'!P41:T41)</f>
        <v>14922</v>
      </c>
      <c r="Q26" s="643"/>
      <c r="R26" s="643"/>
      <c r="S26" s="643"/>
      <c r="T26" s="643"/>
      <c r="U26" s="644"/>
      <c r="V26" s="644"/>
      <c r="W26" s="644"/>
      <c r="X26" s="644"/>
      <c r="Y26" s="644"/>
      <c r="Z26" s="643">
        <f>SUM(Z25)+SUM('P67'!Z41:AD41)</f>
        <v>1834490</v>
      </c>
      <c r="AA26" s="643"/>
      <c r="AB26" s="643"/>
      <c r="AC26" s="643"/>
      <c r="AD26" s="643"/>
      <c r="AE26" s="644"/>
      <c r="AF26" s="644"/>
      <c r="AG26" s="644"/>
      <c r="AH26" s="644"/>
      <c r="AI26" s="644"/>
      <c r="AJ26" s="643">
        <f>SUM('P68'!AD26:AH26)+SUM('P69'!F26:J26)+SUM('P69'!Z26:AD26)</f>
        <v>4996780</v>
      </c>
      <c r="AK26" s="643"/>
      <c r="AL26" s="643"/>
      <c r="AM26" s="643"/>
      <c r="AN26" s="645"/>
    </row>
    <row r="27" spans="1:40" ht="15" customHeight="1">
      <c r="A27" s="41"/>
      <c r="B27" s="41"/>
      <c r="C27" s="41"/>
      <c r="D27" s="42"/>
      <c r="E27" s="37"/>
      <c r="F27" s="38"/>
      <c r="G27" s="38"/>
      <c r="H27" s="38"/>
      <c r="I27" s="37"/>
      <c r="J27" s="38"/>
      <c r="K27" s="37"/>
      <c r="L27" s="37"/>
      <c r="M27" s="37"/>
      <c r="N27" s="37"/>
      <c r="O27" s="38"/>
      <c r="P27" s="38"/>
      <c r="Q27" s="41"/>
      <c r="R27" s="42"/>
      <c r="S27" s="37"/>
      <c r="T27" s="38"/>
      <c r="U27" s="38"/>
      <c r="V27" s="38"/>
      <c r="W27" s="41"/>
      <c r="X27" s="42"/>
      <c r="Y27" s="3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5" customHeight="1">
      <c r="A28" s="41"/>
      <c r="B28" s="41"/>
      <c r="C28" s="41"/>
      <c r="D28" s="42"/>
      <c r="E28" s="37"/>
      <c r="F28" s="38"/>
      <c r="G28" s="38"/>
      <c r="H28" s="38"/>
      <c r="I28" s="37"/>
      <c r="J28" s="38"/>
      <c r="K28" s="37"/>
      <c r="L28" s="37"/>
      <c r="M28" s="37"/>
      <c r="N28" s="37"/>
      <c r="O28" s="38"/>
      <c r="P28" s="38"/>
      <c r="Q28" s="41"/>
      <c r="R28" s="42"/>
      <c r="S28" s="37"/>
      <c r="T28" s="38"/>
      <c r="U28" s="38"/>
      <c r="V28" s="38"/>
      <c r="W28" s="41"/>
      <c r="X28" s="42"/>
      <c r="Y28" s="3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5" customHeight="1" thickBo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5" customHeight="1">
      <c r="A30" s="90" t="s">
        <v>43</v>
      </c>
      <c r="B30" s="90"/>
      <c r="C30" s="90"/>
      <c r="D30" s="90"/>
      <c r="E30" s="90"/>
      <c r="F30" s="90"/>
      <c r="G30" s="90" t="s">
        <v>44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 t="s">
        <v>45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131"/>
    </row>
    <row r="31" spans="1:40" ht="15" customHeight="1">
      <c r="A31" s="110" t="s">
        <v>46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32"/>
    </row>
    <row r="32" spans="1:46" ht="13.5" customHeight="1">
      <c r="A32" s="120" t="s">
        <v>168</v>
      </c>
      <c r="B32" s="647"/>
      <c r="C32" s="648"/>
      <c r="D32" s="102" t="s">
        <v>169</v>
      </c>
      <c r="E32" s="102"/>
      <c r="F32" s="102"/>
      <c r="G32" s="110" t="s">
        <v>240</v>
      </c>
      <c r="H32" s="110"/>
      <c r="I32" s="110"/>
      <c r="J32" s="110" t="s">
        <v>239</v>
      </c>
      <c r="K32" s="110"/>
      <c r="L32" s="110"/>
      <c r="M32" s="120" t="s">
        <v>170</v>
      </c>
      <c r="N32" s="121"/>
      <c r="O32" s="122"/>
      <c r="P32" s="120" t="s">
        <v>171</v>
      </c>
      <c r="Q32" s="663"/>
      <c r="R32" s="664"/>
      <c r="S32" s="120" t="s">
        <v>172</v>
      </c>
      <c r="T32" s="647"/>
      <c r="U32" s="648"/>
      <c r="V32" s="102" t="s">
        <v>173</v>
      </c>
      <c r="W32" s="102"/>
      <c r="X32" s="102"/>
      <c r="Y32" s="120" t="s">
        <v>174</v>
      </c>
      <c r="Z32" s="121"/>
      <c r="AA32" s="121"/>
      <c r="AB32" s="122"/>
      <c r="AC32" s="102" t="s">
        <v>175</v>
      </c>
      <c r="AD32" s="102"/>
      <c r="AE32" s="102"/>
      <c r="AF32" s="102"/>
      <c r="AG32" s="662" t="s">
        <v>98</v>
      </c>
      <c r="AH32" s="663"/>
      <c r="AI32" s="663"/>
      <c r="AJ32" s="664"/>
      <c r="AK32" s="120" t="s">
        <v>176</v>
      </c>
      <c r="AL32" s="121"/>
      <c r="AM32" s="121"/>
      <c r="AN32" s="150"/>
      <c r="AO32" s="4"/>
      <c r="AP32" s="4"/>
      <c r="AQ32" s="2"/>
      <c r="AR32" s="2"/>
      <c r="AS32" s="2"/>
      <c r="AT32" s="2"/>
    </row>
    <row r="33" spans="1:46" ht="13.5" customHeight="1">
      <c r="A33" s="649"/>
      <c r="B33" s="650"/>
      <c r="C33" s="651"/>
      <c r="D33" s="102"/>
      <c r="E33" s="102"/>
      <c r="F33" s="102"/>
      <c r="G33" s="110"/>
      <c r="H33" s="110"/>
      <c r="I33" s="110"/>
      <c r="J33" s="110"/>
      <c r="K33" s="110"/>
      <c r="L33" s="110"/>
      <c r="M33" s="160"/>
      <c r="N33" s="102"/>
      <c r="O33" s="161"/>
      <c r="P33" s="151"/>
      <c r="Q33" s="149"/>
      <c r="R33" s="665"/>
      <c r="S33" s="649"/>
      <c r="T33" s="650"/>
      <c r="U33" s="651"/>
      <c r="V33" s="102"/>
      <c r="W33" s="102"/>
      <c r="X33" s="102"/>
      <c r="Y33" s="160"/>
      <c r="Z33" s="102"/>
      <c r="AA33" s="102"/>
      <c r="AB33" s="161"/>
      <c r="AC33" s="102"/>
      <c r="AD33" s="102"/>
      <c r="AE33" s="102"/>
      <c r="AF33" s="102"/>
      <c r="AG33" s="151"/>
      <c r="AH33" s="149"/>
      <c r="AI33" s="149"/>
      <c r="AJ33" s="665"/>
      <c r="AK33" s="160"/>
      <c r="AL33" s="102"/>
      <c r="AM33" s="102"/>
      <c r="AN33" s="666"/>
      <c r="AO33" s="4"/>
      <c r="AP33" s="4"/>
      <c r="AQ33" s="2"/>
      <c r="AR33" s="2"/>
      <c r="AS33" s="2"/>
      <c r="AT33" s="2"/>
    </row>
    <row r="34" spans="1:46" ht="13.5" customHeight="1">
      <c r="A34" s="649"/>
      <c r="B34" s="650"/>
      <c r="C34" s="651"/>
      <c r="D34" s="102"/>
      <c r="E34" s="102"/>
      <c r="F34" s="102"/>
      <c r="G34" s="110"/>
      <c r="H34" s="110"/>
      <c r="I34" s="110"/>
      <c r="J34" s="110"/>
      <c r="K34" s="110"/>
      <c r="L34" s="110"/>
      <c r="M34" s="160"/>
      <c r="N34" s="102"/>
      <c r="O34" s="161"/>
      <c r="P34" s="151"/>
      <c r="Q34" s="149"/>
      <c r="R34" s="665"/>
      <c r="S34" s="649"/>
      <c r="T34" s="650"/>
      <c r="U34" s="651"/>
      <c r="V34" s="102"/>
      <c r="W34" s="102"/>
      <c r="X34" s="102"/>
      <c r="Y34" s="160"/>
      <c r="Z34" s="102"/>
      <c r="AA34" s="102"/>
      <c r="AB34" s="161"/>
      <c r="AC34" s="102"/>
      <c r="AD34" s="102"/>
      <c r="AE34" s="102"/>
      <c r="AF34" s="102"/>
      <c r="AG34" s="151"/>
      <c r="AH34" s="149"/>
      <c r="AI34" s="149"/>
      <c r="AJ34" s="665"/>
      <c r="AK34" s="160"/>
      <c r="AL34" s="102"/>
      <c r="AM34" s="102"/>
      <c r="AN34" s="666"/>
      <c r="AO34" s="4"/>
      <c r="AP34" s="4"/>
      <c r="AQ34" s="2"/>
      <c r="AR34" s="2"/>
      <c r="AS34" s="2"/>
      <c r="AT34" s="2"/>
    </row>
    <row r="35" spans="1:46" ht="13.5" customHeight="1">
      <c r="A35" s="652" t="s">
        <v>70</v>
      </c>
      <c r="B35" s="653"/>
      <c r="C35" s="654"/>
      <c r="D35" s="642" t="s">
        <v>70</v>
      </c>
      <c r="E35" s="642"/>
      <c r="F35" s="642"/>
      <c r="G35" s="110"/>
      <c r="H35" s="110"/>
      <c r="I35" s="110"/>
      <c r="J35" s="110"/>
      <c r="K35" s="110"/>
      <c r="L35" s="110"/>
      <c r="M35" s="652" t="s">
        <v>70</v>
      </c>
      <c r="N35" s="653"/>
      <c r="O35" s="654"/>
      <c r="P35" s="652" t="s">
        <v>70</v>
      </c>
      <c r="Q35" s="653"/>
      <c r="R35" s="654"/>
      <c r="S35" s="652" t="s">
        <v>70</v>
      </c>
      <c r="T35" s="653"/>
      <c r="U35" s="654"/>
      <c r="V35" s="642" t="s">
        <v>70</v>
      </c>
      <c r="W35" s="642"/>
      <c r="X35" s="642"/>
      <c r="Y35" s="652" t="s">
        <v>70</v>
      </c>
      <c r="Z35" s="653"/>
      <c r="AA35" s="653"/>
      <c r="AB35" s="654"/>
      <c r="AC35" s="642" t="s">
        <v>70</v>
      </c>
      <c r="AD35" s="642"/>
      <c r="AE35" s="642"/>
      <c r="AF35" s="642"/>
      <c r="AG35" s="652" t="s">
        <v>70</v>
      </c>
      <c r="AH35" s="653"/>
      <c r="AI35" s="653"/>
      <c r="AJ35" s="654"/>
      <c r="AK35" s="652" t="s">
        <v>70</v>
      </c>
      <c r="AL35" s="653"/>
      <c r="AM35" s="653"/>
      <c r="AN35" s="655"/>
      <c r="AO35" s="4"/>
      <c r="AP35" s="4"/>
      <c r="AQ35" s="2"/>
      <c r="AR35" s="2"/>
      <c r="AS35" s="2"/>
      <c r="AT35" s="2"/>
    </row>
    <row r="36" spans="1:40" ht="30" customHeight="1">
      <c r="A36" s="660">
        <v>1146</v>
      </c>
      <c r="B36" s="660"/>
      <c r="C36" s="660"/>
      <c r="D36" s="660">
        <v>19</v>
      </c>
      <c r="E36" s="660"/>
      <c r="F36" s="660"/>
      <c r="G36" s="660">
        <v>0</v>
      </c>
      <c r="H36" s="660"/>
      <c r="I36" s="660"/>
      <c r="J36" s="660">
        <v>0</v>
      </c>
      <c r="K36" s="660"/>
      <c r="L36" s="660"/>
      <c r="M36" s="660">
        <v>0</v>
      </c>
      <c r="N36" s="660"/>
      <c r="O36" s="660"/>
      <c r="P36" s="660">
        <v>0</v>
      </c>
      <c r="Q36" s="660"/>
      <c r="R36" s="660"/>
      <c r="S36" s="660">
        <v>0</v>
      </c>
      <c r="T36" s="660"/>
      <c r="U36" s="660"/>
      <c r="V36" s="660">
        <v>0</v>
      </c>
      <c r="W36" s="660"/>
      <c r="X36" s="660"/>
      <c r="Y36" s="676">
        <f>SUM('P68'!O36:R36)+SUM('P68'!AK36:AN36)+SUM('P69'!M36:O36)</f>
        <v>1221</v>
      </c>
      <c r="Z36" s="677"/>
      <c r="AA36" s="677"/>
      <c r="AB36" s="677"/>
      <c r="AC36" s="674">
        <f>SUM('P68'!S36:V36)+SUM('P68'!AO36:AR36)+SUM('P69'!P36:R36)</f>
        <v>8399</v>
      </c>
      <c r="AD36" s="675"/>
      <c r="AE36" s="675"/>
      <c r="AF36" s="675"/>
      <c r="AG36" s="674">
        <f>SUM('P68'!W36:Z36)+SUM('P69'!A36:C36)+SUM('P69'!S36:U36)</f>
        <v>1146</v>
      </c>
      <c r="AH36" s="675"/>
      <c r="AI36" s="675"/>
      <c r="AJ36" s="675"/>
      <c r="AK36" s="676">
        <f>SUM('P68'!AA36:AD36)+SUM('P69'!D36:F36)+SUM('P69'!V36:X36)</f>
        <v>19</v>
      </c>
      <c r="AL36" s="677"/>
      <c r="AM36" s="677"/>
      <c r="AN36" s="678"/>
    </row>
    <row r="37" spans="1:40" ht="30" customHeight="1">
      <c r="A37" s="660">
        <v>27108787</v>
      </c>
      <c r="B37" s="660"/>
      <c r="C37" s="660"/>
      <c r="D37" s="660">
        <v>152592</v>
      </c>
      <c r="E37" s="660"/>
      <c r="F37" s="660"/>
      <c r="G37" s="660">
        <v>1</v>
      </c>
      <c r="H37" s="660"/>
      <c r="I37" s="660"/>
      <c r="J37" s="660">
        <v>1</v>
      </c>
      <c r="K37" s="660"/>
      <c r="L37" s="660"/>
      <c r="M37" s="660">
        <v>0</v>
      </c>
      <c r="N37" s="660"/>
      <c r="O37" s="660"/>
      <c r="P37" s="660">
        <v>309652</v>
      </c>
      <c r="Q37" s="660"/>
      <c r="R37" s="660"/>
      <c r="S37" s="660">
        <v>10255000</v>
      </c>
      <c r="T37" s="660"/>
      <c r="U37" s="660"/>
      <c r="V37" s="660">
        <v>22516</v>
      </c>
      <c r="W37" s="660"/>
      <c r="X37" s="660"/>
      <c r="Y37" s="676">
        <f>SUM('P68'!O37:R37)+SUM('P68'!AK37:AN37)+SUM('P69'!M37:O37)</f>
        <v>967933</v>
      </c>
      <c r="Z37" s="677"/>
      <c r="AA37" s="677"/>
      <c r="AB37" s="677"/>
      <c r="AC37" s="674">
        <f>SUM('P68'!S37:V37)+SUM('P68'!AO37:AR37)+SUM('P69'!P37:R37)</f>
        <v>22866757</v>
      </c>
      <c r="AD37" s="675"/>
      <c r="AE37" s="675"/>
      <c r="AF37" s="675"/>
      <c r="AG37" s="674">
        <f>SUM('P68'!W37:Z37)+SUM('P69'!A37:C37)+SUM('P69'!S37:U37)</f>
        <v>37363787</v>
      </c>
      <c r="AH37" s="675"/>
      <c r="AI37" s="675"/>
      <c r="AJ37" s="675"/>
      <c r="AK37" s="676">
        <f>SUM('P68'!AA37:AD37)+SUM('P69'!D37:F37)+SUM('P69'!V37:X37)</f>
        <v>175108</v>
      </c>
      <c r="AL37" s="677"/>
      <c r="AM37" s="677"/>
      <c r="AN37" s="678"/>
    </row>
    <row r="38" spans="1:40" ht="30" customHeight="1">
      <c r="A38" s="660">
        <v>354126</v>
      </c>
      <c r="B38" s="660"/>
      <c r="C38" s="660"/>
      <c r="D38" s="660">
        <v>6401</v>
      </c>
      <c r="E38" s="660"/>
      <c r="F38" s="660"/>
      <c r="G38" s="656"/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76">
        <f>SUM('P68'!O38:R38)+SUM('P68'!AK38:AN38)+SUM('P69'!M38:O38)</f>
        <v>572696</v>
      </c>
      <c r="Z38" s="677"/>
      <c r="AA38" s="677"/>
      <c r="AB38" s="677"/>
      <c r="AC38" s="674">
        <f>SUM('P68'!S38:V38)+SUM('P68'!AO38:AR38)+SUM('P69'!P38:R38)</f>
        <v>8079028</v>
      </c>
      <c r="AD38" s="675"/>
      <c r="AE38" s="675"/>
      <c r="AF38" s="675"/>
      <c r="AG38" s="674">
        <f>SUM('P68'!W38:Z38)+SUM('P69'!A38:C38)+SUM('P69'!S38:U38)</f>
        <v>13754022</v>
      </c>
      <c r="AH38" s="675"/>
      <c r="AI38" s="675"/>
      <c r="AJ38" s="675"/>
      <c r="AK38" s="676">
        <f>SUM('P68'!AA38:AD38)+SUM('P69'!D38:F38)+SUM('P69'!V38:X38)</f>
        <v>6780</v>
      </c>
      <c r="AL38" s="677"/>
      <c r="AM38" s="677"/>
      <c r="AN38" s="678"/>
    </row>
    <row r="39" spans="1:40" ht="30" customHeight="1">
      <c r="A39" s="660">
        <v>49598180</v>
      </c>
      <c r="B39" s="660"/>
      <c r="C39" s="660"/>
      <c r="D39" s="660">
        <v>286228</v>
      </c>
      <c r="E39" s="660"/>
      <c r="F39" s="660"/>
      <c r="G39" s="660">
        <v>0</v>
      </c>
      <c r="H39" s="660"/>
      <c r="I39" s="660"/>
      <c r="J39" s="660">
        <v>0</v>
      </c>
      <c r="K39" s="660"/>
      <c r="L39" s="660"/>
      <c r="M39" s="660">
        <v>0</v>
      </c>
      <c r="N39" s="660"/>
      <c r="O39" s="660"/>
      <c r="P39" s="660">
        <v>0</v>
      </c>
      <c r="Q39" s="660"/>
      <c r="R39" s="660"/>
      <c r="S39" s="660">
        <v>0</v>
      </c>
      <c r="T39" s="660"/>
      <c r="U39" s="660"/>
      <c r="V39" s="660">
        <v>0</v>
      </c>
      <c r="W39" s="660"/>
      <c r="X39" s="660"/>
      <c r="Y39" s="676">
        <f>SUM('P68'!O39:R39)+SUM('P68'!AK39:AN39)+SUM('P69'!M39:O39)</f>
        <v>1016910</v>
      </c>
      <c r="Z39" s="677"/>
      <c r="AA39" s="677"/>
      <c r="AB39" s="677"/>
      <c r="AC39" s="674">
        <f>SUM('P68'!S39:V39)+SUM('P68'!AO39:AR39)+SUM('P69'!P39:R39)</f>
        <v>41700983</v>
      </c>
      <c r="AD39" s="675"/>
      <c r="AE39" s="675"/>
      <c r="AF39" s="675"/>
      <c r="AG39" s="674">
        <f>SUM('P68'!W39:Z39)+SUM('P69'!A39:C39)+SUM('P69'!S39:U39)</f>
        <v>69959687</v>
      </c>
      <c r="AH39" s="675"/>
      <c r="AI39" s="675"/>
      <c r="AJ39" s="675"/>
      <c r="AK39" s="676">
        <f>SUM('P68'!AA39:AD39)+SUM('P69'!D39:F39)+SUM('P69'!V39:X39)</f>
        <v>454102</v>
      </c>
      <c r="AL39" s="677"/>
      <c r="AM39" s="677"/>
      <c r="AN39" s="678"/>
    </row>
    <row r="40" spans="1:40" ht="30" customHeight="1">
      <c r="A40" s="660">
        <v>231212</v>
      </c>
      <c r="B40" s="660"/>
      <c r="C40" s="660"/>
      <c r="D40" s="660">
        <v>11389</v>
      </c>
      <c r="E40" s="660"/>
      <c r="F40" s="660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76">
        <f>SUM('P68'!O40:R40)+SUM('P68'!AK40:AN40)+SUM('P69'!M40:O40)</f>
        <v>239364</v>
      </c>
      <c r="Z40" s="677"/>
      <c r="AA40" s="677"/>
      <c r="AB40" s="677"/>
      <c r="AC40" s="674">
        <f>SUM('P68'!S40:V40)+SUM('P68'!AO40:AR40)+SUM('P69'!P40:R40)</f>
        <v>51107</v>
      </c>
      <c r="AD40" s="675"/>
      <c r="AE40" s="675"/>
      <c r="AF40" s="675"/>
      <c r="AG40" s="674">
        <f>SUM('P68'!W40:Z40)+SUM('P69'!A40:C40)+SUM('P69'!S40:U40)</f>
        <v>231212</v>
      </c>
      <c r="AH40" s="675"/>
      <c r="AI40" s="675"/>
      <c r="AJ40" s="675"/>
      <c r="AK40" s="676">
        <f>SUM('P68'!AA40:AD40)+SUM('P69'!D40:F40)+SUM('P69'!V40:X40)</f>
        <v>11389</v>
      </c>
      <c r="AL40" s="677"/>
      <c r="AM40" s="677"/>
      <c r="AN40" s="678"/>
    </row>
    <row r="41" spans="1:40" ht="30" customHeight="1">
      <c r="A41" s="660">
        <v>27647515</v>
      </c>
      <c r="B41" s="660"/>
      <c r="C41" s="660"/>
      <c r="D41" s="660">
        <v>84754</v>
      </c>
      <c r="E41" s="660"/>
      <c r="F41" s="660"/>
      <c r="G41" s="660">
        <v>1</v>
      </c>
      <c r="H41" s="660"/>
      <c r="I41" s="660"/>
      <c r="J41" s="660">
        <v>1</v>
      </c>
      <c r="K41" s="660"/>
      <c r="L41" s="660"/>
      <c r="M41" s="660">
        <v>0</v>
      </c>
      <c r="N41" s="660"/>
      <c r="O41" s="660"/>
      <c r="P41" s="660">
        <v>140952</v>
      </c>
      <c r="Q41" s="660"/>
      <c r="R41" s="660"/>
      <c r="S41" s="660">
        <v>155000</v>
      </c>
      <c r="T41" s="660"/>
      <c r="U41" s="660"/>
      <c r="V41" s="660">
        <v>1024</v>
      </c>
      <c r="W41" s="660"/>
      <c r="X41" s="660"/>
      <c r="Y41" s="676">
        <f>SUM('P68'!O41:R41)+SUM('P68'!AK41:AN41)+SUM('P69'!M41:O41)</f>
        <v>471499</v>
      </c>
      <c r="Z41" s="677"/>
      <c r="AA41" s="677"/>
      <c r="AB41" s="677"/>
      <c r="AC41" s="674">
        <f>SUM('P68'!S41:V41)+SUM('P68'!AO41:AR41)+SUM('P69'!P41:R41)</f>
        <v>6295259</v>
      </c>
      <c r="AD41" s="675"/>
      <c r="AE41" s="675"/>
      <c r="AF41" s="675"/>
      <c r="AG41" s="674">
        <f>SUM('P68'!W41:Z41)+SUM('P69'!A41:C41)+SUM('P69'!S41:U41)</f>
        <v>27802515</v>
      </c>
      <c r="AH41" s="675"/>
      <c r="AI41" s="675"/>
      <c r="AJ41" s="675"/>
      <c r="AK41" s="676">
        <f>SUM('P68'!AA41:AD41)+SUM('P69'!D41:F41)+SUM('P69'!V41:X41)</f>
        <v>85778</v>
      </c>
      <c r="AL41" s="677"/>
      <c r="AM41" s="677"/>
      <c r="AN41" s="678"/>
    </row>
    <row r="42" spans="1:40" ht="30" customHeight="1">
      <c r="A42" s="670">
        <v>130436036</v>
      </c>
      <c r="B42" s="671"/>
      <c r="C42" s="672"/>
      <c r="D42" s="660">
        <v>1336453</v>
      </c>
      <c r="E42" s="660"/>
      <c r="F42" s="660"/>
      <c r="G42" s="660">
        <v>9</v>
      </c>
      <c r="H42" s="660"/>
      <c r="I42" s="660"/>
      <c r="J42" s="660">
        <v>9</v>
      </c>
      <c r="K42" s="660"/>
      <c r="L42" s="660"/>
      <c r="M42" s="660">
        <v>416867</v>
      </c>
      <c r="N42" s="660"/>
      <c r="O42" s="660"/>
      <c r="P42" s="660">
        <v>9071832</v>
      </c>
      <c r="Q42" s="660"/>
      <c r="R42" s="660"/>
      <c r="S42" s="660">
        <v>6227635</v>
      </c>
      <c r="T42" s="660"/>
      <c r="U42" s="660"/>
      <c r="V42" s="660">
        <v>74755</v>
      </c>
      <c r="W42" s="660"/>
      <c r="X42" s="660"/>
      <c r="Y42" s="676">
        <f>SUM('P68'!O42:R42)+SUM('P68'!AK42:AN42)+SUM('P69'!M42:O42)</f>
        <v>24082279</v>
      </c>
      <c r="Z42" s="677"/>
      <c r="AA42" s="677"/>
      <c r="AB42" s="677"/>
      <c r="AC42" s="674">
        <f>SUM('P68'!S42:V42)+SUM('P68'!AO42:AR42)+SUM('P69'!P42:R42)</f>
        <v>142287197</v>
      </c>
      <c r="AD42" s="675"/>
      <c r="AE42" s="675"/>
      <c r="AF42" s="675"/>
      <c r="AG42" s="674">
        <f>SUM('P68'!W42:Z42)+SUM('P69'!A42:C42)+SUM('P69'!S42:U42)</f>
        <v>163944722</v>
      </c>
      <c r="AH42" s="675"/>
      <c r="AI42" s="675"/>
      <c r="AJ42" s="675"/>
      <c r="AK42" s="676">
        <f>SUM('P68'!AA42:AD42)+SUM('P69'!D42:F42)+SUM('P69'!V42:X42)</f>
        <v>1869366</v>
      </c>
      <c r="AL42" s="677"/>
      <c r="AM42" s="677"/>
      <c r="AN42" s="678"/>
    </row>
    <row r="43" spans="1:40" ht="30" customHeight="1">
      <c r="A43" s="660">
        <v>272265</v>
      </c>
      <c r="B43" s="660"/>
      <c r="C43" s="660"/>
      <c r="D43" s="660">
        <v>33980</v>
      </c>
      <c r="E43" s="660"/>
      <c r="F43" s="660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76">
        <f>SUM('P68'!O43:R43)+SUM('P68'!AK43:AN43)+SUM('P69'!M43:O43)</f>
        <v>1953390</v>
      </c>
      <c r="Z43" s="677"/>
      <c r="AA43" s="677"/>
      <c r="AB43" s="677"/>
      <c r="AC43" s="674">
        <f>SUM('P68'!S43:V43)+SUM('P68'!AO43:AR43)+SUM('P69'!P43:R43)</f>
        <v>389076</v>
      </c>
      <c r="AD43" s="675"/>
      <c r="AE43" s="675"/>
      <c r="AF43" s="675"/>
      <c r="AG43" s="674">
        <f>SUM('P68'!W43:Z43)+SUM('P69'!A43:C43)+SUM('P69'!S43:U43)</f>
        <v>348433</v>
      </c>
      <c r="AH43" s="675"/>
      <c r="AI43" s="675"/>
      <c r="AJ43" s="675"/>
      <c r="AK43" s="676">
        <f>SUM('P68'!AA43:AD43)+SUM('P69'!D43:F43)+SUM('P69'!V43:X43)</f>
        <v>35049</v>
      </c>
      <c r="AL43" s="677"/>
      <c r="AM43" s="677"/>
      <c r="AN43" s="678"/>
    </row>
    <row r="44" spans="1:40" ht="30" customHeight="1">
      <c r="A44" s="660">
        <v>20861411</v>
      </c>
      <c r="B44" s="660"/>
      <c r="C44" s="660"/>
      <c r="D44" s="660">
        <v>255362</v>
      </c>
      <c r="E44" s="660"/>
      <c r="F44" s="660"/>
      <c r="G44" s="660">
        <v>0</v>
      </c>
      <c r="H44" s="660"/>
      <c r="I44" s="660"/>
      <c r="J44" s="660">
        <v>0</v>
      </c>
      <c r="K44" s="660"/>
      <c r="L44" s="660"/>
      <c r="M44" s="660">
        <v>0</v>
      </c>
      <c r="N44" s="660"/>
      <c r="O44" s="660"/>
      <c r="P44" s="660">
        <v>0</v>
      </c>
      <c r="Q44" s="660"/>
      <c r="R44" s="660"/>
      <c r="S44" s="660">
        <v>0</v>
      </c>
      <c r="T44" s="660"/>
      <c r="U44" s="660"/>
      <c r="V44" s="660">
        <v>0</v>
      </c>
      <c r="W44" s="660"/>
      <c r="X44" s="660"/>
      <c r="Y44" s="676">
        <f>SUM('P68'!O44:R44)+SUM('P68'!AK44:AN44)+SUM('P69'!M44:O44)</f>
        <v>2906054</v>
      </c>
      <c r="Z44" s="677"/>
      <c r="AA44" s="677"/>
      <c r="AB44" s="677"/>
      <c r="AC44" s="674">
        <f>SUM('P68'!S44:V44)+SUM('P68'!AO44:AR44)+SUM('P69'!P44:R44)</f>
        <v>23517852</v>
      </c>
      <c r="AD44" s="675"/>
      <c r="AE44" s="675"/>
      <c r="AF44" s="675"/>
      <c r="AG44" s="674">
        <f>SUM('P68'!W44:Z44)+SUM('P69'!A44:C44)+SUM('P69'!S44:U44)</f>
        <v>21891869</v>
      </c>
      <c r="AH44" s="675"/>
      <c r="AI44" s="675"/>
      <c r="AJ44" s="675"/>
      <c r="AK44" s="676">
        <f>SUM('P68'!AA44:AD44)+SUM('P69'!D44:F44)+SUM('P69'!V44:X44)</f>
        <v>258890</v>
      </c>
      <c r="AL44" s="677"/>
      <c r="AM44" s="677"/>
      <c r="AN44" s="678"/>
    </row>
    <row r="45" spans="1:40" ht="30" customHeight="1">
      <c r="A45" s="660">
        <v>81898</v>
      </c>
      <c r="B45" s="660"/>
      <c r="C45" s="660"/>
      <c r="D45" s="660">
        <v>18982</v>
      </c>
      <c r="E45" s="660"/>
      <c r="F45" s="660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656"/>
      <c r="Y45" s="676">
        <f>SUM('P68'!O45:R45)+SUM('P68'!AK45:AN45)+SUM('P69'!M45:O45)</f>
        <v>406484</v>
      </c>
      <c r="Z45" s="677"/>
      <c r="AA45" s="677"/>
      <c r="AB45" s="677"/>
      <c r="AC45" s="674">
        <f>SUM('P68'!S45:V45)+SUM('P68'!AO45:AR45)+SUM('P69'!P45:R45)</f>
        <v>2823006</v>
      </c>
      <c r="AD45" s="675"/>
      <c r="AE45" s="675"/>
      <c r="AF45" s="675"/>
      <c r="AG45" s="674">
        <f>SUM('P68'!W45:Z45)+SUM('P69'!A45:C45)+SUM('P69'!S45:U45)</f>
        <v>709380</v>
      </c>
      <c r="AH45" s="675"/>
      <c r="AI45" s="675"/>
      <c r="AJ45" s="675"/>
      <c r="AK45" s="676">
        <f>SUM('P68'!AA45:AD45)+SUM('P69'!D45:F45)+SUM('P69'!V45:X45)</f>
        <v>19326</v>
      </c>
      <c r="AL45" s="677"/>
      <c r="AM45" s="677"/>
      <c r="AN45" s="678"/>
    </row>
    <row r="46" spans="1:40" ht="30" customHeight="1">
      <c r="A46" s="660">
        <v>10050553</v>
      </c>
      <c r="B46" s="660"/>
      <c r="C46" s="660"/>
      <c r="D46" s="660">
        <v>71817</v>
      </c>
      <c r="E46" s="660"/>
      <c r="F46" s="660"/>
      <c r="G46" s="660">
        <v>0</v>
      </c>
      <c r="H46" s="660"/>
      <c r="I46" s="660"/>
      <c r="J46" s="660">
        <v>0</v>
      </c>
      <c r="K46" s="660"/>
      <c r="L46" s="660"/>
      <c r="M46" s="660">
        <v>0</v>
      </c>
      <c r="N46" s="660"/>
      <c r="O46" s="660"/>
      <c r="P46" s="660">
        <v>0</v>
      </c>
      <c r="Q46" s="660"/>
      <c r="R46" s="660"/>
      <c r="S46" s="660">
        <v>0</v>
      </c>
      <c r="T46" s="660"/>
      <c r="U46" s="660"/>
      <c r="V46" s="660">
        <v>0</v>
      </c>
      <c r="W46" s="660"/>
      <c r="X46" s="660"/>
      <c r="Y46" s="676">
        <f>SUM('P68'!O46:R46)+SUM('P68'!AK46:AN46)+SUM('P69'!M46:O46)</f>
        <v>647200</v>
      </c>
      <c r="Z46" s="677"/>
      <c r="AA46" s="677"/>
      <c r="AB46" s="677"/>
      <c r="AC46" s="674">
        <f>SUM('P68'!S46:V46)+SUM('P68'!AO46:AR46)+SUM('P69'!P46:R46)</f>
        <v>14206167</v>
      </c>
      <c r="AD46" s="675"/>
      <c r="AE46" s="675"/>
      <c r="AF46" s="675"/>
      <c r="AG46" s="674">
        <f>SUM('P68'!W46:Z46)+SUM('P69'!A46:C46)+SUM('P69'!S46:U46)</f>
        <v>10781766</v>
      </c>
      <c r="AH46" s="675"/>
      <c r="AI46" s="675"/>
      <c r="AJ46" s="675"/>
      <c r="AK46" s="676">
        <f>SUM('P68'!AA46:AD46)+SUM('P69'!D46:F46)+SUM('P69'!V46:X46)</f>
        <v>103705</v>
      </c>
      <c r="AL46" s="677"/>
      <c r="AM46" s="677"/>
      <c r="AN46" s="678"/>
    </row>
    <row r="47" spans="1:40" ht="30" customHeight="1">
      <c r="A47" s="660">
        <v>1911724</v>
      </c>
      <c r="B47" s="660"/>
      <c r="C47" s="660"/>
      <c r="D47" s="660">
        <v>196237</v>
      </c>
      <c r="E47" s="660"/>
      <c r="F47" s="660"/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76">
        <f>SUM('P68'!O47:R47)+SUM('P68'!AK47:AN47)+SUM('P69'!M47:O47)</f>
        <v>7874610</v>
      </c>
      <c r="Z47" s="677"/>
      <c r="AA47" s="677"/>
      <c r="AB47" s="677"/>
      <c r="AC47" s="674">
        <f>SUM('P68'!S47:V47)+SUM('P68'!AO47:AR47)+SUM('P69'!P47:R47)</f>
        <v>2847344</v>
      </c>
      <c r="AD47" s="675"/>
      <c r="AE47" s="675"/>
      <c r="AF47" s="675"/>
      <c r="AG47" s="674">
        <f>SUM('P68'!W47:Z47)+SUM('P69'!A47:C47)+SUM('P69'!S47:U47)</f>
        <v>1960864</v>
      </c>
      <c r="AH47" s="675"/>
      <c r="AI47" s="675"/>
      <c r="AJ47" s="675"/>
      <c r="AK47" s="676">
        <f>SUM('P68'!AA47:AD47)+SUM('P69'!D47:F47)+SUM('P69'!V47:X47)</f>
        <v>198582</v>
      </c>
      <c r="AL47" s="677"/>
      <c r="AM47" s="677"/>
      <c r="AN47" s="678"/>
    </row>
    <row r="48" spans="1:40" ht="30" customHeight="1">
      <c r="A48" s="660">
        <v>59662939</v>
      </c>
      <c r="B48" s="660"/>
      <c r="C48" s="660"/>
      <c r="D48" s="660">
        <v>1065512</v>
      </c>
      <c r="E48" s="660"/>
      <c r="F48" s="660"/>
      <c r="G48" s="660">
        <v>5</v>
      </c>
      <c r="H48" s="660"/>
      <c r="I48" s="660"/>
      <c r="J48" s="660">
        <v>5</v>
      </c>
      <c r="K48" s="660"/>
      <c r="L48" s="660"/>
      <c r="M48" s="660">
        <v>527389</v>
      </c>
      <c r="N48" s="660"/>
      <c r="O48" s="660"/>
      <c r="P48" s="660">
        <v>2760198</v>
      </c>
      <c r="Q48" s="660"/>
      <c r="R48" s="660"/>
      <c r="S48" s="660">
        <v>874900</v>
      </c>
      <c r="T48" s="660"/>
      <c r="U48" s="660"/>
      <c r="V48" s="660">
        <v>34945</v>
      </c>
      <c r="W48" s="660"/>
      <c r="X48" s="660"/>
      <c r="Y48" s="676">
        <f>SUM('P68'!O48:R48)+SUM('P68'!AK48:AN48)+SUM('P69'!M48:O48)</f>
        <v>11153851</v>
      </c>
      <c r="Z48" s="677"/>
      <c r="AA48" s="677"/>
      <c r="AB48" s="677"/>
      <c r="AC48" s="674">
        <f>SUM('P68'!S48:V48)+SUM('P68'!AO48:AR48)+SUM('P69'!P48:R48)</f>
        <v>97690553</v>
      </c>
      <c r="AD48" s="675"/>
      <c r="AE48" s="675"/>
      <c r="AF48" s="675"/>
      <c r="AG48" s="674">
        <f>SUM('P68'!W48:Z48)+SUM('P69'!A48:C48)+SUM('P69'!S48:U48)</f>
        <v>60648119</v>
      </c>
      <c r="AH48" s="675"/>
      <c r="AI48" s="675"/>
      <c r="AJ48" s="675"/>
      <c r="AK48" s="676">
        <f>SUM('P68'!AA48:AD48)+SUM('P69'!D48:F48)+SUM('P69'!V48:X48)</f>
        <v>1103660</v>
      </c>
      <c r="AL48" s="677"/>
      <c r="AM48" s="677"/>
      <c r="AN48" s="678"/>
    </row>
    <row r="49" spans="1:40" ht="30" customHeight="1">
      <c r="A49" s="660">
        <v>7749</v>
      </c>
      <c r="B49" s="660"/>
      <c r="C49" s="660"/>
      <c r="D49" s="660">
        <v>2916</v>
      </c>
      <c r="E49" s="660"/>
      <c r="F49" s="660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76">
        <f>SUM('P68'!O49:R49)+SUM('P68'!AK49:AN49)+SUM('P69'!M49:O49)</f>
        <v>995604</v>
      </c>
      <c r="Z49" s="677"/>
      <c r="AA49" s="677"/>
      <c r="AB49" s="677"/>
      <c r="AC49" s="674">
        <f>SUM('P68'!S49:V49)+SUM('P68'!AO49:AR49)+SUM('P69'!P49:R49)</f>
        <v>10139</v>
      </c>
      <c r="AD49" s="675"/>
      <c r="AE49" s="675"/>
      <c r="AF49" s="675"/>
      <c r="AG49" s="674">
        <f>SUM('P68'!W49:Z49)+SUM('P69'!A49:C49)+SUM('P69'!S49:U49)</f>
        <v>7749</v>
      </c>
      <c r="AH49" s="675"/>
      <c r="AI49" s="675"/>
      <c r="AJ49" s="675"/>
      <c r="AK49" s="676">
        <f>SUM('P68'!AA49:AD49)+SUM('P69'!D49:F49)+SUM('P69'!V49:X49)</f>
        <v>2916</v>
      </c>
      <c r="AL49" s="677"/>
      <c r="AM49" s="677"/>
      <c r="AN49" s="678"/>
    </row>
    <row r="50" spans="1:40" ht="30" customHeight="1">
      <c r="A50" s="660">
        <v>4377875</v>
      </c>
      <c r="B50" s="660"/>
      <c r="C50" s="660"/>
      <c r="D50" s="660">
        <v>126229</v>
      </c>
      <c r="E50" s="660"/>
      <c r="F50" s="660"/>
      <c r="G50" s="660">
        <v>0</v>
      </c>
      <c r="H50" s="660"/>
      <c r="I50" s="660"/>
      <c r="J50" s="660">
        <v>0</v>
      </c>
      <c r="K50" s="660"/>
      <c r="L50" s="660"/>
      <c r="M50" s="660">
        <v>0</v>
      </c>
      <c r="N50" s="660"/>
      <c r="O50" s="660"/>
      <c r="P50" s="660">
        <v>0</v>
      </c>
      <c r="Q50" s="660"/>
      <c r="R50" s="660"/>
      <c r="S50" s="660">
        <v>0</v>
      </c>
      <c r="T50" s="660"/>
      <c r="U50" s="660"/>
      <c r="V50" s="660">
        <v>0</v>
      </c>
      <c r="W50" s="660"/>
      <c r="X50" s="660"/>
      <c r="Y50" s="676">
        <f>SUM('P68'!O50:R50)+SUM('P68'!AK50:AN50)+SUM('P69'!M50:O50)</f>
        <v>2658469</v>
      </c>
      <c r="Z50" s="677"/>
      <c r="AA50" s="677"/>
      <c r="AB50" s="677"/>
      <c r="AC50" s="674">
        <f>SUM('P68'!S50:V50)+SUM('P68'!AO50:AR50)+SUM('P69'!P50:R50)</f>
        <v>4796911</v>
      </c>
      <c r="AD50" s="675"/>
      <c r="AE50" s="675"/>
      <c r="AF50" s="675"/>
      <c r="AG50" s="674">
        <f>SUM('P68'!W50:Z50)+SUM('P69'!A50:C50)+SUM('P69'!S50:U50)</f>
        <v>4377875</v>
      </c>
      <c r="AH50" s="675"/>
      <c r="AI50" s="675"/>
      <c r="AJ50" s="675"/>
      <c r="AK50" s="676">
        <f>SUM('P68'!AA50:AD50)+SUM('P69'!D50:F50)+SUM('P69'!V50:X50)</f>
        <v>126229</v>
      </c>
      <c r="AL50" s="677"/>
      <c r="AM50" s="677"/>
      <c r="AN50" s="678"/>
    </row>
    <row r="51" spans="1:40" ht="30" customHeight="1">
      <c r="A51" s="660">
        <v>953986</v>
      </c>
      <c r="B51" s="660"/>
      <c r="C51" s="660"/>
      <c r="D51" s="660">
        <v>17860</v>
      </c>
      <c r="E51" s="660"/>
      <c r="F51" s="660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76">
        <f>SUM('P68'!O51:R51)+SUM('P68'!AK51:AN51)+SUM('P69'!M51:O51)</f>
        <v>499704</v>
      </c>
      <c r="Z51" s="677"/>
      <c r="AA51" s="677"/>
      <c r="AB51" s="677"/>
      <c r="AC51" s="674">
        <f>SUM('P68'!S51:V51)+SUM('P68'!AO51:AR51)+SUM('P69'!P51:R51)</f>
        <v>287100</v>
      </c>
      <c r="AD51" s="675"/>
      <c r="AE51" s="675"/>
      <c r="AF51" s="675"/>
      <c r="AG51" s="674">
        <f>SUM('P68'!W51:Z51)+SUM('P69'!A51:C51)+SUM('P69'!S51:U51)</f>
        <v>953986</v>
      </c>
      <c r="AH51" s="675"/>
      <c r="AI51" s="675"/>
      <c r="AJ51" s="675"/>
      <c r="AK51" s="676">
        <f>SUM('P68'!AA51:AD51)+SUM('P69'!D51:F51)+SUM('P69'!V51:X51)</f>
        <v>17860</v>
      </c>
      <c r="AL51" s="677"/>
      <c r="AM51" s="677"/>
      <c r="AN51" s="678"/>
    </row>
    <row r="52" spans="1:40" ht="30" customHeight="1">
      <c r="A52" s="660">
        <v>9395659</v>
      </c>
      <c r="B52" s="660"/>
      <c r="C52" s="660"/>
      <c r="D52" s="660">
        <v>81649</v>
      </c>
      <c r="E52" s="660"/>
      <c r="F52" s="660"/>
      <c r="G52" s="660">
        <v>5</v>
      </c>
      <c r="H52" s="660"/>
      <c r="I52" s="660"/>
      <c r="J52" s="660">
        <v>5</v>
      </c>
      <c r="K52" s="660"/>
      <c r="L52" s="660"/>
      <c r="M52" s="660">
        <v>195358</v>
      </c>
      <c r="N52" s="660"/>
      <c r="O52" s="660"/>
      <c r="P52" s="660">
        <v>700456</v>
      </c>
      <c r="Q52" s="660"/>
      <c r="R52" s="660"/>
      <c r="S52" s="660">
        <v>5927800</v>
      </c>
      <c r="T52" s="660"/>
      <c r="U52" s="660"/>
      <c r="V52" s="660">
        <v>25981</v>
      </c>
      <c r="W52" s="660"/>
      <c r="X52" s="660"/>
      <c r="Y52" s="676">
        <f>SUM('P68'!O52:R52)+SUM('P68'!AK52:AN52)+SUM('P69'!M52:O52)</f>
        <v>1082600</v>
      </c>
      <c r="Z52" s="677"/>
      <c r="AA52" s="677"/>
      <c r="AB52" s="677"/>
      <c r="AC52" s="674">
        <f>SUM('P68'!S52:V52)+SUM('P68'!AO52:AR52)+SUM('P69'!P52:R52)</f>
        <v>5926091</v>
      </c>
      <c r="AD52" s="675"/>
      <c r="AE52" s="675"/>
      <c r="AF52" s="675"/>
      <c r="AG52" s="674">
        <f>SUM('P68'!W52:Z52)+SUM('P69'!A52:C52)+SUM('P69'!S52:U52)</f>
        <v>15323459</v>
      </c>
      <c r="AH52" s="675"/>
      <c r="AI52" s="675"/>
      <c r="AJ52" s="675"/>
      <c r="AK52" s="676">
        <f>SUM('P68'!AA52:AD52)+SUM('P69'!D52:F52)+SUM('P69'!V52:X52)</f>
        <v>107630</v>
      </c>
      <c r="AL52" s="677"/>
      <c r="AM52" s="677"/>
      <c r="AN52" s="678"/>
    </row>
    <row r="53" spans="1:40" ht="30" customHeight="1">
      <c r="A53" s="660">
        <v>282884</v>
      </c>
      <c r="B53" s="660"/>
      <c r="C53" s="660"/>
      <c r="D53" s="660">
        <v>57353</v>
      </c>
      <c r="E53" s="660"/>
      <c r="F53" s="660"/>
      <c r="G53" s="656"/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76">
        <f>SUM('P68'!O53:R53)+SUM('P68'!AK53:AN53)+SUM('P69'!M53:O53)</f>
        <v>7788441</v>
      </c>
      <c r="Z53" s="677"/>
      <c r="AA53" s="677"/>
      <c r="AB53" s="677"/>
      <c r="AC53" s="674">
        <f>SUM('P68'!S53:V53)+SUM('P68'!AO53:AR53)+SUM('P69'!P53:R53)</f>
        <v>1103455</v>
      </c>
      <c r="AD53" s="675"/>
      <c r="AE53" s="675"/>
      <c r="AF53" s="675"/>
      <c r="AG53" s="674">
        <f>SUM('P68'!W53:Z53)+SUM('P69'!A53:C53)+SUM('P69'!S53:U53)</f>
        <v>500783</v>
      </c>
      <c r="AH53" s="675"/>
      <c r="AI53" s="675"/>
      <c r="AJ53" s="675"/>
      <c r="AK53" s="676">
        <f>SUM('P68'!AA53:AD53)+SUM('P69'!D53:F53)+SUM('P69'!V53:X53)</f>
        <v>58773</v>
      </c>
      <c r="AL53" s="677"/>
      <c r="AM53" s="677"/>
      <c r="AN53" s="678"/>
    </row>
    <row r="54" spans="1:40" ht="30" customHeight="1">
      <c r="A54" s="660">
        <v>31708418</v>
      </c>
      <c r="B54" s="660"/>
      <c r="C54" s="660"/>
      <c r="D54" s="660">
        <v>670246</v>
      </c>
      <c r="E54" s="660"/>
      <c r="F54" s="660"/>
      <c r="G54" s="660">
        <v>9</v>
      </c>
      <c r="H54" s="660"/>
      <c r="I54" s="660"/>
      <c r="J54" s="660">
        <v>11</v>
      </c>
      <c r="K54" s="660"/>
      <c r="L54" s="660"/>
      <c r="M54" s="660">
        <v>613786</v>
      </c>
      <c r="N54" s="660"/>
      <c r="O54" s="660"/>
      <c r="P54" s="660">
        <v>3609675</v>
      </c>
      <c r="Q54" s="660"/>
      <c r="R54" s="660"/>
      <c r="S54" s="660">
        <v>6693863</v>
      </c>
      <c r="T54" s="660"/>
      <c r="U54" s="660"/>
      <c r="V54" s="660">
        <v>49058</v>
      </c>
      <c r="W54" s="660"/>
      <c r="X54" s="660"/>
      <c r="Y54" s="676">
        <f>SUM('P68'!O54:R54)+SUM('P68'!AK54:AN54)+SUM('P69'!M54:O54)</f>
        <v>6417510</v>
      </c>
      <c r="Z54" s="677"/>
      <c r="AA54" s="677"/>
      <c r="AB54" s="677"/>
      <c r="AC54" s="674">
        <f>SUM('P68'!S54:V54)+SUM('P68'!AO54:AR54)+SUM('P69'!P54:R54)</f>
        <v>61947597</v>
      </c>
      <c r="AD54" s="675"/>
      <c r="AE54" s="675"/>
      <c r="AF54" s="675"/>
      <c r="AG54" s="674">
        <f>SUM('P68'!W54:Z54)+SUM('P69'!A54:C54)+SUM('P69'!S54:U54)</f>
        <v>38805000</v>
      </c>
      <c r="AH54" s="675"/>
      <c r="AI54" s="675"/>
      <c r="AJ54" s="675"/>
      <c r="AK54" s="676">
        <f>SUM('P68'!AA54:AD54)+SUM('P69'!D54:F54)+SUM('P69'!V54:X54)</f>
        <v>732593</v>
      </c>
      <c r="AL54" s="677"/>
      <c r="AM54" s="677"/>
      <c r="AN54" s="678"/>
    </row>
    <row r="55" spans="1:40" ht="30" customHeight="1">
      <c r="A55" s="660">
        <v>1790003</v>
      </c>
      <c r="B55" s="660"/>
      <c r="C55" s="660"/>
      <c r="D55" s="660">
        <v>12842</v>
      </c>
      <c r="E55" s="660"/>
      <c r="F55" s="660"/>
      <c r="G55" s="656"/>
      <c r="H55" s="656"/>
      <c r="I55" s="656"/>
      <c r="J55" s="656"/>
      <c r="K55" s="656"/>
      <c r="L55" s="656"/>
      <c r="M55" s="656"/>
      <c r="N55" s="656"/>
      <c r="O55" s="656"/>
      <c r="P55" s="656"/>
      <c r="Q55" s="656"/>
      <c r="R55" s="656"/>
      <c r="S55" s="656"/>
      <c r="T55" s="656"/>
      <c r="U55" s="656"/>
      <c r="V55" s="656"/>
      <c r="W55" s="656"/>
      <c r="X55" s="656"/>
      <c r="Y55" s="676">
        <f>SUM('P68'!O55:R55)+SUM('P68'!AK55:AN55)+SUM('P69'!M55:O55)</f>
        <v>81597</v>
      </c>
      <c r="Z55" s="677"/>
      <c r="AA55" s="677"/>
      <c r="AB55" s="677"/>
      <c r="AC55" s="674">
        <f>SUM('P68'!S55:V55)+SUM('P68'!AO55:AR55)+SUM('P69'!P55:R55)</f>
        <v>779744</v>
      </c>
      <c r="AD55" s="675"/>
      <c r="AE55" s="675"/>
      <c r="AF55" s="675"/>
      <c r="AG55" s="674">
        <f>SUM('P68'!W55:Z55)+SUM('P69'!A55:C55)+SUM('P69'!S55:U55)</f>
        <v>1790003</v>
      </c>
      <c r="AH55" s="675"/>
      <c r="AI55" s="675"/>
      <c r="AJ55" s="675"/>
      <c r="AK55" s="676">
        <f>SUM('P68'!AA55:AD55)+SUM('P69'!D55:F55)+SUM('P69'!V55:X55)</f>
        <v>12842</v>
      </c>
      <c r="AL55" s="677"/>
      <c r="AM55" s="677"/>
      <c r="AN55" s="678"/>
    </row>
    <row r="56" spans="1:40" ht="30" customHeight="1">
      <c r="A56" s="660">
        <v>6198719</v>
      </c>
      <c r="B56" s="660"/>
      <c r="C56" s="660"/>
      <c r="D56" s="660">
        <v>34669</v>
      </c>
      <c r="E56" s="660"/>
      <c r="F56" s="660"/>
      <c r="G56" s="660">
        <v>1</v>
      </c>
      <c r="H56" s="660"/>
      <c r="I56" s="660"/>
      <c r="J56" s="660">
        <v>1</v>
      </c>
      <c r="K56" s="660"/>
      <c r="L56" s="660"/>
      <c r="M56" s="660">
        <v>0</v>
      </c>
      <c r="N56" s="660"/>
      <c r="O56" s="660"/>
      <c r="P56" s="660">
        <v>5309</v>
      </c>
      <c r="Q56" s="660"/>
      <c r="R56" s="660"/>
      <c r="S56" s="660">
        <v>148600</v>
      </c>
      <c r="T56" s="660"/>
      <c r="U56" s="660"/>
      <c r="V56" s="660">
        <v>323</v>
      </c>
      <c r="W56" s="660"/>
      <c r="X56" s="660"/>
      <c r="Y56" s="676">
        <f>SUM('P68'!O56:R56)+SUM('P68'!AK56:AN56)+SUM('P69'!M56:O56)</f>
        <v>186134</v>
      </c>
      <c r="Z56" s="677"/>
      <c r="AA56" s="677"/>
      <c r="AB56" s="677"/>
      <c r="AC56" s="674">
        <f>SUM('P68'!S56:V56)+SUM('P68'!AO56:AR56)+SUM('P69'!P56:R56)</f>
        <v>3601070</v>
      </c>
      <c r="AD56" s="675"/>
      <c r="AE56" s="675"/>
      <c r="AF56" s="675"/>
      <c r="AG56" s="674">
        <f>SUM('P68'!W56:Z56)+SUM('P69'!A56:C56)+SUM('P69'!S56:U56)</f>
        <v>6347319</v>
      </c>
      <c r="AH56" s="675"/>
      <c r="AI56" s="675"/>
      <c r="AJ56" s="675"/>
      <c r="AK56" s="676">
        <f>SUM('P68'!AA56:AD56)+SUM('P69'!D56:F56)+SUM('P69'!V56:X56)</f>
        <v>34992</v>
      </c>
      <c r="AL56" s="677"/>
      <c r="AM56" s="677"/>
      <c r="AN56" s="678"/>
    </row>
    <row r="57" spans="1:40" ht="30" customHeight="1" thickBot="1">
      <c r="A57" s="673">
        <f>SUM(A36:C56)</f>
        <v>382933085</v>
      </c>
      <c r="B57" s="673"/>
      <c r="C57" s="673"/>
      <c r="D57" s="673">
        <f>SUM(D36:F56)</f>
        <v>4523490</v>
      </c>
      <c r="E57" s="673"/>
      <c r="F57" s="673"/>
      <c r="G57" s="673">
        <f>SUM(G36:I56)</f>
        <v>31</v>
      </c>
      <c r="H57" s="673"/>
      <c r="I57" s="673"/>
      <c r="J57" s="673">
        <f>SUM(J36:L56)</f>
        <v>33</v>
      </c>
      <c r="K57" s="673"/>
      <c r="L57" s="673"/>
      <c r="M57" s="673">
        <f>SUM(M36:O56)</f>
        <v>1753400</v>
      </c>
      <c r="N57" s="673"/>
      <c r="O57" s="673"/>
      <c r="P57" s="673">
        <f>SUM(P36:R56)</f>
        <v>16598074</v>
      </c>
      <c r="Q57" s="673"/>
      <c r="R57" s="673"/>
      <c r="S57" s="673">
        <f>SUM(S36:U56)</f>
        <v>30282798</v>
      </c>
      <c r="T57" s="673"/>
      <c r="U57" s="673"/>
      <c r="V57" s="673">
        <f>SUM(V36:X56)</f>
        <v>208602</v>
      </c>
      <c r="W57" s="673"/>
      <c r="X57" s="673"/>
      <c r="Y57" s="679">
        <f>SUM('P68'!O57:R57)+SUM('P68'!AK57:AN57)+SUM('P69'!M57:O57)</f>
        <v>72003550</v>
      </c>
      <c r="Z57" s="680"/>
      <c r="AA57" s="680"/>
      <c r="AB57" s="680"/>
      <c r="AC57" s="679">
        <f>SUM('P68'!S57:V57)+SUM('P68'!AO57:AR57)+SUM('P69'!P57:R57)</f>
        <v>441214835</v>
      </c>
      <c r="AD57" s="680"/>
      <c r="AE57" s="680"/>
      <c r="AF57" s="680"/>
      <c r="AG57" s="679">
        <f>SUM('P68'!W57:Z57)+SUM('P69'!A57:C57)+SUM('P69'!S57:U57)</f>
        <v>477503696</v>
      </c>
      <c r="AH57" s="680"/>
      <c r="AI57" s="680"/>
      <c r="AJ57" s="680"/>
      <c r="AK57" s="679">
        <f>SUM('P68'!AA57:AD57)+SUM('P69'!D57:F57)+SUM('P69'!V57:X57)</f>
        <v>5415589</v>
      </c>
      <c r="AL57" s="680"/>
      <c r="AM57" s="680"/>
      <c r="AN57" s="681"/>
    </row>
  </sheetData>
  <sheetProtection/>
  <mergeCells count="425">
    <mergeCell ref="A35:C35"/>
    <mergeCell ref="D35:F35"/>
    <mergeCell ref="Y30:AN31"/>
    <mergeCell ref="G30:X31"/>
    <mergeCell ref="A30:F30"/>
    <mergeCell ref="A31:F31"/>
    <mergeCell ref="A32:C34"/>
    <mergeCell ref="D32:F34"/>
    <mergeCell ref="M32:O34"/>
    <mergeCell ref="G32:I35"/>
    <mergeCell ref="Y56:AB56"/>
    <mergeCell ref="AC56:AF56"/>
    <mergeCell ref="AG56:AJ56"/>
    <mergeCell ref="AK56:AN56"/>
    <mergeCell ref="Y57:AB57"/>
    <mergeCell ref="AC57:AF57"/>
    <mergeCell ref="AG57:AJ57"/>
    <mergeCell ref="AK57:AN57"/>
    <mergeCell ref="Y54:AB54"/>
    <mergeCell ref="AC54:AF54"/>
    <mergeCell ref="AG54:AJ54"/>
    <mergeCell ref="AK54:AN54"/>
    <mergeCell ref="Y55:AB55"/>
    <mergeCell ref="AC55:AF55"/>
    <mergeCell ref="AG55:AJ55"/>
    <mergeCell ref="AK55:AN55"/>
    <mergeCell ref="Y52:AB52"/>
    <mergeCell ref="AC52:AF52"/>
    <mergeCell ref="AG52:AJ52"/>
    <mergeCell ref="AK52:AN52"/>
    <mergeCell ref="Y53:AB53"/>
    <mergeCell ref="AC53:AF53"/>
    <mergeCell ref="AG53:AJ53"/>
    <mergeCell ref="AK53:AN53"/>
    <mergeCell ref="Y50:AB50"/>
    <mergeCell ref="AC50:AF50"/>
    <mergeCell ref="AG50:AJ50"/>
    <mergeCell ref="AK50:AN50"/>
    <mergeCell ref="Y51:AB51"/>
    <mergeCell ref="AC51:AF51"/>
    <mergeCell ref="AG51:AJ51"/>
    <mergeCell ref="AK51:AN51"/>
    <mergeCell ref="Y48:AB48"/>
    <mergeCell ref="AC48:AF48"/>
    <mergeCell ref="AG48:AJ48"/>
    <mergeCell ref="AK48:AN48"/>
    <mergeCell ref="Y49:AB49"/>
    <mergeCell ref="AC49:AF49"/>
    <mergeCell ref="AG49:AJ49"/>
    <mergeCell ref="AK49:AN49"/>
    <mergeCell ref="Y46:AB46"/>
    <mergeCell ref="AC46:AF46"/>
    <mergeCell ref="AG46:AJ46"/>
    <mergeCell ref="AK46:AN46"/>
    <mergeCell ref="Y47:AB47"/>
    <mergeCell ref="AC47:AF47"/>
    <mergeCell ref="AG47:AJ47"/>
    <mergeCell ref="AK47:AN47"/>
    <mergeCell ref="AC44:AF44"/>
    <mergeCell ref="AG44:AJ44"/>
    <mergeCell ref="AK44:AN44"/>
    <mergeCell ref="Y45:AB45"/>
    <mergeCell ref="AC45:AF45"/>
    <mergeCell ref="AG45:AJ45"/>
    <mergeCell ref="AK45:AN45"/>
    <mergeCell ref="Y44:AB44"/>
    <mergeCell ref="AG42:AJ42"/>
    <mergeCell ref="AK42:AN42"/>
    <mergeCell ref="Y43:AB43"/>
    <mergeCell ref="AC43:AF43"/>
    <mergeCell ref="AG43:AJ43"/>
    <mergeCell ref="AK43:AN43"/>
    <mergeCell ref="AC42:AF42"/>
    <mergeCell ref="AC39:AF39"/>
    <mergeCell ref="AG39:AJ39"/>
    <mergeCell ref="AK39:AN39"/>
    <mergeCell ref="AG40:AJ40"/>
    <mergeCell ref="AK40:AN40"/>
    <mergeCell ref="Y41:AB41"/>
    <mergeCell ref="AC41:AF41"/>
    <mergeCell ref="AG41:AJ41"/>
    <mergeCell ref="AK41:AN41"/>
    <mergeCell ref="AG36:AJ36"/>
    <mergeCell ref="AK36:AN36"/>
    <mergeCell ref="Y37:AB37"/>
    <mergeCell ref="AC37:AF37"/>
    <mergeCell ref="AG37:AJ37"/>
    <mergeCell ref="AK37:AN37"/>
    <mergeCell ref="Y36:AB36"/>
    <mergeCell ref="AC36:AF36"/>
    <mergeCell ref="AG38:AJ38"/>
    <mergeCell ref="AK38:AN38"/>
    <mergeCell ref="Y39:AB39"/>
    <mergeCell ref="P57:R57"/>
    <mergeCell ref="V57:X57"/>
    <mergeCell ref="Y38:AB38"/>
    <mergeCell ref="AC38:AF38"/>
    <mergeCell ref="Y40:AB40"/>
    <mergeCell ref="AC40:AF40"/>
    <mergeCell ref="Y42:AB42"/>
    <mergeCell ref="S55:U55"/>
    <mergeCell ref="A55:C55"/>
    <mergeCell ref="A57:C57"/>
    <mergeCell ref="D57:F57"/>
    <mergeCell ref="G57:I57"/>
    <mergeCell ref="J57:L57"/>
    <mergeCell ref="S57:U57"/>
    <mergeCell ref="P55:R55"/>
    <mergeCell ref="M57:O57"/>
    <mergeCell ref="M55:O55"/>
    <mergeCell ref="V55:X55"/>
    <mergeCell ref="A56:C56"/>
    <mergeCell ref="D56:F56"/>
    <mergeCell ref="G56:I56"/>
    <mergeCell ref="J56:L56"/>
    <mergeCell ref="M56:O56"/>
    <mergeCell ref="P56:R56"/>
    <mergeCell ref="S56:U56"/>
    <mergeCell ref="V56:X56"/>
    <mergeCell ref="D55:F55"/>
    <mergeCell ref="S54:U54"/>
    <mergeCell ref="V54:X54"/>
    <mergeCell ref="A53:C53"/>
    <mergeCell ref="V53:X53"/>
    <mergeCell ref="A54:C54"/>
    <mergeCell ref="M53:O53"/>
    <mergeCell ref="P53:R53"/>
    <mergeCell ref="J53:L53"/>
    <mergeCell ref="G55:I55"/>
    <mergeCell ref="J55:L55"/>
    <mergeCell ref="S53:U53"/>
    <mergeCell ref="D53:F53"/>
    <mergeCell ref="G53:I53"/>
    <mergeCell ref="D54:F54"/>
    <mergeCell ref="G54:I54"/>
    <mergeCell ref="J54:L54"/>
    <mergeCell ref="M54:O54"/>
    <mergeCell ref="P54:R54"/>
    <mergeCell ref="M52:O52"/>
    <mergeCell ref="P52:R52"/>
    <mergeCell ref="S52:U52"/>
    <mergeCell ref="V52:X52"/>
    <mergeCell ref="A50:C50"/>
    <mergeCell ref="D50:F50"/>
    <mergeCell ref="A52:C52"/>
    <mergeCell ref="D52:F52"/>
    <mergeCell ref="G52:I52"/>
    <mergeCell ref="J52:L52"/>
    <mergeCell ref="A51:C51"/>
    <mergeCell ref="D51:F51"/>
    <mergeCell ref="G51:I51"/>
    <mergeCell ref="J51:L51"/>
    <mergeCell ref="S51:U51"/>
    <mergeCell ref="V51:X51"/>
    <mergeCell ref="P51:R51"/>
    <mergeCell ref="M51:O51"/>
    <mergeCell ref="G50:I50"/>
    <mergeCell ref="J50:L50"/>
    <mergeCell ref="M50:O50"/>
    <mergeCell ref="P50:R50"/>
    <mergeCell ref="S50:U50"/>
    <mergeCell ref="V50:X50"/>
    <mergeCell ref="G49:I49"/>
    <mergeCell ref="J49:L49"/>
    <mergeCell ref="S48:U48"/>
    <mergeCell ref="V48:X48"/>
    <mergeCell ref="S49:U49"/>
    <mergeCell ref="V49:X49"/>
    <mergeCell ref="M49:O49"/>
    <mergeCell ref="P49:R49"/>
    <mergeCell ref="A48:C48"/>
    <mergeCell ref="D48:F48"/>
    <mergeCell ref="G48:I48"/>
    <mergeCell ref="J48:L48"/>
    <mergeCell ref="M48:O48"/>
    <mergeCell ref="P48:R48"/>
    <mergeCell ref="A49:C49"/>
    <mergeCell ref="D49:F49"/>
    <mergeCell ref="S46:U46"/>
    <mergeCell ref="V46:X46"/>
    <mergeCell ref="A47:C47"/>
    <mergeCell ref="D47:F47"/>
    <mergeCell ref="G47:I47"/>
    <mergeCell ref="J47:L47"/>
    <mergeCell ref="M47:O47"/>
    <mergeCell ref="P47:R47"/>
    <mergeCell ref="S47:U47"/>
    <mergeCell ref="V47:X47"/>
    <mergeCell ref="A46:C46"/>
    <mergeCell ref="D46:F46"/>
    <mergeCell ref="G46:I46"/>
    <mergeCell ref="J46:L46"/>
    <mergeCell ref="M46:O46"/>
    <mergeCell ref="P46:R46"/>
    <mergeCell ref="S44:U44"/>
    <mergeCell ref="V44:X44"/>
    <mergeCell ref="M45:O45"/>
    <mergeCell ref="P45:R45"/>
    <mergeCell ref="S45:U45"/>
    <mergeCell ref="V45:X45"/>
    <mergeCell ref="M44:O44"/>
    <mergeCell ref="P44:R44"/>
    <mergeCell ref="A45:C45"/>
    <mergeCell ref="D45:F45"/>
    <mergeCell ref="G45:I45"/>
    <mergeCell ref="J45:L45"/>
    <mergeCell ref="A44:C44"/>
    <mergeCell ref="D44:F44"/>
    <mergeCell ref="G44:I44"/>
    <mergeCell ref="J44:L44"/>
    <mergeCell ref="S42:U42"/>
    <mergeCell ref="V42:X42"/>
    <mergeCell ref="A43:C43"/>
    <mergeCell ref="D43:F43"/>
    <mergeCell ref="G43:I43"/>
    <mergeCell ref="J43:L43"/>
    <mergeCell ref="M43:O43"/>
    <mergeCell ref="P43:R43"/>
    <mergeCell ref="S43:U43"/>
    <mergeCell ref="V43:X43"/>
    <mergeCell ref="A42:C42"/>
    <mergeCell ref="D42:F42"/>
    <mergeCell ref="G42:I42"/>
    <mergeCell ref="J42:L42"/>
    <mergeCell ref="M42:O42"/>
    <mergeCell ref="P42:R42"/>
    <mergeCell ref="S40:U40"/>
    <mergeCell ref="V40:X40"/>
    <mergeCell ref="M41:O41"/>
    <mergeCell ref="P41:R41"/>
    <mergeCell ref="S41:U41"/>
    <mergeCell ref="V41:X41"/>
    <mergeCell ref="M40:O40"/>
    <mergeCell ref="P40:R40"/>
    <mergeCell ref="A41:C41"/>
    <mergeCell ref="D41:F41"/>
    <mergeCell ref="G41:I41"/>
    <mergeCell ref="J41:L41"/>
    <mergeCell ref="A40:C40"/>
    <mergeCell ref="D40:F40"/>
    <mergeCell ref="G40:I40"/>
    <mergeCell ref="J40:L40"/>
    <mergeCell ref="S38:U38"/>
    <mergeCell ref="V38:X38"/>
    <mergeCell ref="A39:C39"/>
    <mergeCell ref="D39:F39"/>
    <mergeCell ref="G39:I39"/>
    <mergeCell ref="J39:L39"/>
    <mergeCell ref="M39:O39"/>
    <mergeCell ref="P39:R39"/>
    <mergeCell ref="S39:U39"/>
    <mergeCell ref="V39:X39"/>
    <mergeCell ref="A38:C38"/>
    <mergeCell ref="D38:F38"/>
    <mergeCell ref="G38:I38"/>
    <mergeCell ref="J38:L38"/>
    <mergeCell ref="M38:O38"/>
    <mergeCell ref="P38:R38"/>
    <mergeCell ref="S36:U36"/>
    <mergeCell ref="V36:X36"/>
    <mergeCell ref="M37:O37"/>
    <mergeCell ref="P37:R37"/>
    <mergeCell ref="S37:U37"/>
    <mergeCell ref="V37:X37"/>
    <mergeCell ref="M36:O36"/>
    <mergeCell ref="P36:R36"/>
    <mergeCell ref="A37:C37"/>
    <mergeCell ref="D37:F37"/>
    <mergeCell ref="G37:I37"/>
    <mergeCell ref="J37:L37"/>
    <mergeCell ref="A36:C36"/>
    <mergeCell ref="D36:F36"/>
    <mergeCell ref="G36:I36"/>
    <mergeCell ref="J36:L36"/>
    <mergeCell ref="AE15:AI15"/>
    <mergeCell ref="AJ15:AN15"/>
    <mergeCell ref="A8:J8"/>
    <mergeCell ref="K7:AD8"/>
    <mergeCell ref="AE7:AN8"/>
    <mergeCell ref="A7:J7"/>
    <mergeCell ref="Z13:AD13"/>
    <mergeCell ref="AE13:AI13"/>
    <mergeCell ref="AJ13:AN13"/>
    <mergeCell ref="AE14:AI14"/>
    <mergeCell ref="AJ14:AN14"/>
    <mergeCell ref="P35:R35"/>
    <mergeCell ref="AC32:AF34"/>
    <mergeCell ref="AG32:AJ34"/>
    <mergeCell ref="AK32:AN34"/>
    <mergeCell ref="Z16:AD16"/>
    <mergeCell ref="U18:Y18"/>
    <mergeCell ref="Z18:AD18"/>
    <mergeCell ref="P32:R34"/>
    <mergeCell ref="AJ16:AN16"/>
    <mergeCell ref="J32:L35"/>
    <mergeCell ref="M35:O35"/>
    <mergeCell ref="V32:X34"/>
    <mergeCell ref="Y32:AB34"/>
    <mergeCell ref="Z19:AD19"/>
    <mergeCell ref="Z21:AD21"/>
    <mergeCell ref="P21:T21"/>
    <mergeCell ref="Z14:AD14"/>
    <mergeCell ref="U15:Y15"/>
    <mergeCell ref="Z15:AD15"/>
    <mergeCell ref="U16:Y16"/>
    <mergeCell ref="Z25:AD25"/>
    <mergeCell ref="P24:T24"/>
    <mergeCell ref="U21:Y21"/>
    <mergeCell ref="AJ12:AN12"/>
    <mergeCell ref="Z9:AD10"/>
    <mergeCell ref="Z11:AD11"/>
    <mergeCell ref="AJ9:AN10"/>
    <mergeCell ref="AJ11:AN11"/>
    <mergeCell ref="AE9:AI11"/>
    <mergeCell ref="AE12:AI12"/>
    <mergeCell ref="Z12:AD12"/>
    <mergeCell ref="A18:E18"/>
    <mergeCell ref="F18:J18"/>
    <mergeCell ref="K18:O18"/>
    <mergeCell ref="P18:T18"/>
    <mergeCell ref="A9:E11"/>
    <mergeCell ref="A16:E16"/>
    <mergeCell ref="F11:J11"/>
    <mergeCell ref="K9:O11"/>
    <mergeCell ref="A12:E12"/>
    <mergeCell ref="A20:E20"/>
    <mergeCell ref="F20:J20"/>
    <mergeCell ref="K20:O20"/>
    <mergeCell ref="P20:T20"/>
    <mergeCell ref="A21:E21"/>
    <mergeCell ref="F21:J21"/>
    <mergeCell ref="K21:O21"/>
    <mergeCell ref="P9:T11"/>
    <mergeCell ref="P12:T12"/>
    <mergeCell ref="P13:T13"/>
    <mergeCell ref="U9:Y11"/>
    <mergeCell ref="P14:T14"/>
    <mergeCell ref="K22:O22"/>
    <mergeCell ref="P22:T22"/>
    <mergeCell ref="P16:T16"/>
    <mergeCell ref="U12:Y12"/>
    <mergeCell ref="U20:Y20"/>
    <mergeCell ref="U13:Y13"/>
    <mergeCell ref="P15:T15"/>
    <mergeCell ref="A25:E25"/>
    <mergeCell ref="A24:E24"/>
    <mergeCell ref="F24:J24"/>
    <mergeCell ref="F25:J25"/>
    <mergeCell ref="A22:E22"/>
    <mergeCell ref="F22:J22"/>
    <mergeCell ref="A15:E15"/>
    <mergeCell ref="F12:J12"/>
    <mergeCell ref="K12:O12"/>
    <mergeCell ref="F9:J10"/>
    <mergeCell ref="A13:E13"/>
    <mergeCell ref="U17:Y17"/>
    <mergeCell ref="U14:Y14"/>
    <mergeCell ref="A14:E14"/>
    <mergeCell ref="F14:J14"/>
    <mergeCell ref="K14:O14"/>
    <mergeCell ref="P17:T17"/>
    <mergeCell ref="F15:J15"/>
    <mergeCell ref="K15:O15"/>
    <mergeCell ref="A17:E17"/>
    <mergeCell ref="F13:J13"/>
    <mergeCell ref="K13:O13"/>
    <mergeCell ref="F17:J17"/>
    <mergeCell ref="F19:J19"/>
    <mergeCell ref="K19:O19"/>
    <mergeCell ref="K17:O17"/>
    <mergeCell ref="F16:J16"/>
    <mergeCell ref="K16:O16"/>
    <mergeCell ref="AE17:AI17"/>
    <mergeCell ref="U19:Y19"/>
    <mergeCell ref="Z17:AD17"/>
    <mergeCell ref="AE16:AI16"/>
    <mergeCell ref="AJ17:AN17"/>
    <mergeCell ref="AE18:AI18"/>
    <mergeCell ref="AJ18:AN18"/>
    <mergeCell ref="Z20:AD20"/>
    <mergeCell ref="AE20:AI20"/>
    <mergeCell ref="AJ20:AN20"/>
    <mergeCell ref="A19:E19"/>
    <mergeCell ref="P19:T19"/>
    <mergeCell ref="AE19:AI19"/>
    <mergeCell ref="AJ19:AN19"/>
    <mergeCell ref="A23:E23"/>
    <mergeCell ref="F23:J23"/>
    <mergeCell ref="K23:O23"/>
    <mergeCell ref="P23:T23"/>
    <mergeCell ref="AE21:AI21"/>
    <mergeCell ref="AJ21:AN21"/>
    <mergeCell ref="Z22:AD22"/>
    <mergeCell ref="AE22:AI22"/>
    <mergeCell ref="AJ22:AN22"/>
    <mergeCell ref="AE25:AI25"/>
    <mergeCell ref="U24:Y24"/>
    <mergeCell ref="Z24:AD24"/>
    <mergeCell ref="AE24:AI24"/>
    <mergeCell ref="U25:Y25"/>
    <mergeCell ref="AJ24:AN24"/>
    <mergeCell ref="A26:E26"/>
    <mergeCell ref="F26:J26"/>
    <mergeCell ref="K26:O26"/>
    <mergeCell ref="P26:T26"/>
    <mergeCell ref="U26:Y26"/>
    <mergeCell ref="U22:Y22"/>
    <mergeCell ref="K24:O24"/>
    <mergeCell ref="K25:O25"/>
    <mergeCell ref="Y35:AB35"/>
    <mergeCell ref="U23:Y23"/>
    <mergeCell ref="Z23:AD23"/>
    <mergeCell ref="AE23:AI23"/>
    <mergeCell ref="AJ23:AN23"/>
    <mergeCell ref="AJ25:AN25"/>
    <mergeCell ref="AC35:AF35"/>
    <mergeCell ref="Z26:AD26"/>
    <mergeCell ref="AE26:AI26"/>
    <mergeCell ref="AJ26:AN26"/>
    <mergeCell ref="P25:T25"/>
    <mergeCell ref="S32:U34"/>
    <mergeCell ref="AG35:AJ35"/>
    <mergeCell ref="AK35:AN35"/>
    <mergeCell ref="S35:U35"/>
    <mergeCell ref="V35:X35"/>
  </mergeCells>
  <printOptions horizontalCentered="1" verticalCentered="1"/>
  <pageMargins left="0.7874015748031497" right="0.7874015748031497" top="0.4724409448818898" bottom="0.03937007874015748" header="0" footer="0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W50"/>
  <sheetViews>
    <sheetView view="pageBreakPreview" zoomScale="25" zoomScaleNormal="50" zoomScaleSheetLayoutView="25" zoomScalePageLayoutView="0" workbookViewId="0" topLeftCell="A25">
      <selection activeCell="Y36" sqref="Y36:AA36"/>
    </sheetView>
  </sheetViews>
  <sheetFormatPr defaultColWidth="2.625" defaultRowHeight="13.5"/>
  <cols>
    <col min="1" max="5" width="9.75390625" style="0" customWidth="1"/>
    <col min="6" max="40" width="7.75390625" style="0" customWidth="1"/>
  </cols>
  <sheetData>
    <row r="1" ht="13.5" customHeight="1"/>
    <row r="2" ht="13.5" customHeight="1"/>
    <row r="3" spans="1:49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s="26" customFormat="1" ht="25.5" customHeight="1">
      <c r="A5" s="742" t="s">
        <v>354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  <c r="AI5" s="742"/>
      <c r="AJ5" s="742"/>
      <c r="AK5" s="742"/>
      <c r="AL5" s="742"/>
      <c r="AM5" s="742"/>
      <c r="AN5" s="742"/>
      <c r="AO5" s="742"/>
      <c r="AP5" s="742"/>
      <c r="AQ5" s="742"/>
      <c r="AR5" s="742"/>
      <c r="AS5" s="742"/>
      <c r="AT5" s="742"/>
      <c r="AU5" s="742"/>
      <c r="AV5" s="742"/>
      <c r="AW5" s="742"/>
    </row>
    <row r="6" spans="1:49" s="26" customFormat="1" ht="28.5" customHeight="1" thickBot="1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3"/>
      <c r="AF6" s="743"/>
      <c r="AG6" s="743"/>
      <c r="AH6" s="743"/>
      <c r="AI6" s="743"/>
      <c r="AJ6" s="743"/>
      <c r="AK6" s="743"/>
      <c r="AL6" s="743"/>
      <c r="AM6" s="743"/>
      <c r="AN6" s="743"/>
      <c r="AO6" s="743"/>
      <c r="AP6" s="743"/>
      <c r="AQ6" s="743"/>
      <c r="AR6" s="743"/>
      <c r="AS6" s="743"/>
      <c r="AT6" s="743"/>
      <c r="AU6" s="743"/>
      <c r="AV6" s="743"/>
      <c r="AW6" s="743"/>
    </row>
    <row r="7" spans="1:49" ht="38.25" customHeight="1" thickTop="1">
      <c r="A7" s="744"/>
      <c r="B7" s="692"/>
      <c r="C7" s="692"/>
      <c r="D7" s="692"/>
      <c r="E7" s="692"/>
      <c r="F7" s="692"/>
      <c r="G7" s="692"/>
      <c r="H7" s="692"/>
      <c r="I7" s="692" t="s">
        <v>177</v>
      </c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 t="s">
        <v>47</v>
      </c>
      <c r="AL7" s="692"/>
      <c r="AM7" s="692"/>
      <c r="AN7" s="746"/>
      <c r="AO7" s="43"/>
      <c r="AP7" s="43"/>
      <c r="AQ7" s="43"/>
      <c r="AR7" s="43"/>
      <c r="AS7" s="43"/>
      <c r="AT7" s="43"/>
      <c r="AU7" s="43"/>
      <c r="AV7" s="43"/>
      <c r="AW7" s="43"/>
    </row>
    <row r="8" spans="1:49" ht="37.5" customHeight="1">
      <c r="A8" s="745"/>
      <c r="B8" s="740"/>
      <c r="C8" s="740"/>
      <c r="D8" s="740"/>
      <c r="E8" s="740"/>
      <c r="F8" s="740"/>
      <c r="G8" s="740"/>
      <c r="H8" s="740"/>
      <c r="I8" s="740" t="s">
        <v>48</v>
      </c>
      <c r="J8" s="740"/>
      <c r="K8" s="740"/>
      <c r="L8" s="740"/>
      <c r="M8" s="740"/>
      <c r="N8" s="740"/>
      <c r="O8" s="740"/>
      <c r="P8" s="740"/>
      <c r="Q8" s="740"/>
      <c r="R8" s="740"/>
      <c r="S8" s="740"/>
      <c r="T8" s="740"/>
      <c r="U8" s="740" t="s">
        <v>241</v>
      </c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 t="s">
        <v>281</v>
      </c>
      <c r="AH8" s="740"/>
      <c r="AI8" s="740"/>
      <c r="AJ8" s="740"/>
      <c r="AK8" s="740" t="s">
        <v>178</v>
      </c>
      <c r="AL8" s="740"/>
      <c r="AM8" s="740"/>
      <c r="AN8" s="740"/>
      <c r="AO8" s="43"/>
      <c r="AP8" s="43"/>
      <c r="AQ8" s="43"/>
      <c r="AR8" s="43"/>
      <c r="AS8" s="43"/>
      <c r="AT8" s="43"/>
      <c r="AU8" s="43"/>
      <c r="AV8" s="43"/>
      <c r="AW8" s="43"/>
    </row>
    <row r="9" spans="1:49" ht="32.25" customHeight="1">
      <c r="A9" s="745"/>
      <c r="B9" s="740"/>
      <c r="C9" s="740"/>
      <c r="D9" s="740"/>
      <c r="E9" s="740"/>
      <c r="F9" s="740"/>
      <c r="G9" s="740"/>
      <c r="H9" s="740"/>
      <c r="I9" s="693" t="s">
        <v>49</v>
      </c>
      <c r="J9" s="694"/>
      <c r="K9" s="694"/>
      <c r="L9" s="695"/>
      <c r="M9" s="693" t="s">
        <v>179</v>
      </c>
      <c r="N9" s="694"/>
      <c r="O9" s="694"/>
      <c r="P9" s="695"/>
      <c r="Q9" s="740" t="s">
        <v>276</v>
      </c>
      <c r="R9" s="740"/>
      <c r="S9" s="740"/>
      <c r="T9" s="740"/>
      <c r="U9" s="740" t="s">
        <v>49</v>
      </c>
      <c r="V9" s="740"/>
      <c r="W9" s="740"/>
      <c r="X9" s="740"/>
      <c r="Y9" s="740" t="s">
        <v>179</v>
      </c>
      <c r="Z9" s="740"/>
      <c r="AA9" s="740"/>
      <c r="AB9" s="740"/>
      <c r="AC9" s="740" t="s">
        <v>276</v>
      </c>
      <c r="AD9" s="740"/>
      <c r="AE9" s="740"/>
      <c r="AF9" s="740"/>
      <c r="AG9" s="740"/>
      <c r="AH9" s="740"/>
      <c r="AI9" s="740"/>
      <c r="AJ9" s="740"/>
      <c r="AK9" s="740"/>
      <c r="AL9" s="740"/>
      <c r="AM9" s="740"/>
      <c r="AN9" s="740"/>
      <c r="AO9" s="43"/>
      <c r="AP9" s="43"/>
      <c r="AQ9" s="43"/>
      <c r="AR9" s="43"/>
      <c r="AS9" s="43"/>
      <c r="AT9" s="43"/>
      <c r="AU9" s="43"/>
      <c r="AV9" s="43"/>
      <c r="AW9" s="43"/>
    </row>
    <row r="10" spans="1:49" ht="32.25" customHeight="1">
      <c r="A10" s="745"/>
      <c r="B10" s="740"/>
      <c r="C10" s="740"/>
      <c r="D10" s="740"/>
      <c r="E10" s="740"/>
      <c r="F10" s="740"/>
      <c r="G10" s="740"/>
      <c r="H10" s="740"/>
      <c r="I10" s="696"/>
      <c r="J10" s="697"/>
      <c r="K10" s="697"/>
      <c r="L10" s="698"/>
      <c r="M10" s="696"/>
      <c r="N10" s="697"/>
      <c r="O10" s="697"/>
      <c r="P10" s="698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43"/>
      <c r="AP10" s="43"/>
      <c r="AQ10" s="43"/>
      <c r="AR10" s="43"/>
      <c r="AS10" s="43"/>
      <c r="AT10" s="43"/>
      <c r="AU10" s="43"/>
      <c r="AV10" s="43"/>
      <c r="AW10" s="43"/>
    </row>
    <row r="11" spans="1:49" ht="32.25" customHeight="1">
      <c r="A11" s="745"/>
      <c r="B11" s="740"/>
      <c r="C11" s="740"/>
      <c r="D11" s="740"/>
      <c r="E11" s="740"/>
      <c r="F11" s="740"/>
      <c r="G11" s="740"/>
      <c r="H11" s="740"/>
      <c r="I11" s="696"/>
      <c r="J11" s="697"/>
      <c r="K11" s="697"/>
      <c r="L11" s="698"/>
      <c r="M11" s="696"/>
      <c r="N11" s="697"/>
      <c r="O11" s="697"/>
      <c r="P11" s="698"/>
      <c r="Q11" s="741"/>
      <c r="R11" s="741"/>
      <c r="S11" s="741"/>
      <c r="T11" s="741"/>
      <c r="U11" s="740"/>
      <c r="V11" s="740"/>
      <c r="W11" s="740"/>
      <c r="X11" s="740"/>
      <c r="Y11" s="740"/>
      <c r="Z11" s="740"/>
      <c r="AA11" s="740"/>
      <c r="AB11" s="740"/>
      <c r="AC11" s="741"/>
      <c r="AD11" s="741"/>
      <c r="AE11" s="741"/>
      <c r="AF11" s="741"/>
      <c r="AG11" s="741"/>
      <c r="AH11" s="741"/>
      <c r="AI11" s="741"/>
      <c r="AJ11" s="741"/>
      <c r="AK11" s="741"/>
      <c r="AL11" s="741"/>
      <c r="AM11" s="741"/>
      <c r="AN11" s="741"/>
      <c r="AO11" s="43"/>
      <c r="AP11" s="43"/>
      <c r="AQ11" s="43"/>
      <c r="AR11" s="43"/>
      <c r="AS11" s="43"/>
      <c r="AT11" s="43"/>
      <c r="AU11" s="43"/>
      <c r="AV11" s="43"/>
      <c r="AW11" s="43"/>
    </row>
    <row r="12" spans="1:49" ht="32.25" customHeight="1">
      <c r="A12" s="745"/>
      <c r="B12" s="740"/>
      <c r="C12" s="740"/>
      <c r="D12" s="740"/>
      <c r="E12" s="740"/>
      <c r="F12" s="740"/>
      <c r="G12" s="740"/>
      <c r="H12" s="740"/>
      <c r="I12" s="699"/>
      <c r="J12" s="700"/>
      <c r="K12" s="700"/>
      <c r="L12" s="701"/>
      <c r="M12" s="699"/>
      <c r="N12" s="700"/>
      <c r="O12" s="700"/>
      <c r="P12" s="701"/>
      <c r="Q12" s="739" t="s">
        <v>180</v>
      </c>
      <c r="R12" s="739"/>
      <c r="S12" s="739"/>
      <c r="T12" s="739"/>
      <c r="U12" s="740"/>
      <c r="V12" s="740"/>
      <c r="W12" s="740"/>
      <c r="X12" s="740"/>
      <c r="Y12" s="740"/>
      <c r="Z12" s="740"/>
      <c r="AA12" s="740"/>
      <c r="AB12" s="740"/>
      <c r="AC12" s="739" t="s">
        <v>181</v>
      </c>
      <c r="AD12" s="739"/>
      <c r="AE12" s="739"/>
      <c r="AF12" s="739"/>
      <c r="AG12" s="739" t="s">
        <v>182</v>
      </c>
      <c r="AH12" s="739"/>
      <c r="AI12" s="739"/>
      <c r="AJ12" s="739"/>
      <c r="AK12" s="739" t="s">
        <v>163</v>
      </c>
      <c r="AL12" s="739"/>
      <c r="AM12" s="739"/>
      <c r="AN12" s="739"/>
      <c r="AO12" s="43"/>
      <c r="AP12" s="43"/>
      <c r="AQ12" s="43"/>
      <c r="AR12" s="43"/>
      <c r="AS12" s="43"/>
      <c r="AT12" s="43"/>
      <c r="AU12" s="43"/>
      <c r="AV12" s="43"/>
      <c r="AW12" s="43"/>
    </row>
    <row r="13" spans="1:49" ht="90" customHeight="1">
      <c r="A13" s="702">
        <v>300</v>
      </c>
      <c r="B13" s="704"/>
      <c r="C13" s="688" t="s">
        <v>183</v>
      </c>
      <c r="D13" s="738"/>
      <c r="E13" s="738"/>
      <c r="F13" s="738"/>
      <c r="G13" s="738"/>
      <c r="H13" s="738"/>
      <c r="I13" s="682">
        <v>13</v>
      </c>
      <c r="J13" s="682"/>
      <c r="K13" s="682"/>
      <c r="L13" s="682"/>
      <c r="M13" s="682">
        <v>1</v>
      </c>
      <c r="N13" s="682"/>
      <c r="O13" s="682"/>
      <c r="P13" s="682"/>
      <c r="Q13" s="683">
        <f>I13+M13</f>
        <v>14</v>
      </c>
      <c r="R13" s="683"/>
      <c r="S13" s="683"/>
      <c r="T13" s="683"/>
      <c r="U13" s="682">
        <v>21</v>
      </c>
      <c r="V13" s="682"/>
      <c r="W13" s="682"/>
      <c r="X13" s="682"/>
      <c r="Y13" s="682">
        <v>2</v>
      </c>
      <c r="Z13" s="682"/>
      <c r="AA13" s="682"/>
      <c r="AB13" s="682"/>
      <c r="AC13" s="683">
        <f>U13+Y13</f>
        <v>23</v>
      </c>
      <c r="AD13" s="683"/>
      <c r="AE13" s="683"/>
      <c r="AF13" s="683"/>
      <c r="AG13" s="683">
        <f>SUM(Q13)+SUM(AC13)</f>
        <v>37</v>
      </c>
      <c r="AH13" s="683"/>
      <c r="AI13" s="683"/>
      <c r="AJ13" s="683"/>
      <c r="AK13" s="682">
        <v>268</v>
      </c>
      <c r="AL13" s="682"/>
      <c r="AM13" s="682"/>
      <c r="AN13" s="682"/>
      <c r="AO13" s="43"/>
      <c r="AP13" s="43"/>
      <c r="AQ13" s="43"/>
      <c r="AR13" s="43"/>
      <c r="AS13" s="43"/>
      <c r="AT13" s="43"/>
      <c r="AU13" s="43"/>
      <c r="AV13" s="43"/>
      <c r="AW13" s="43"/>
    </row>
    <row r="14" spans="1:49" ht="90" customHeight="1">
      <c r="A14" s="721" t="s">
        <v>184</v>
      </c>
      <c r="B14" s="722"/>
      <c r="C14" s="722"/>
      <c r="D14" s="722"/>
      <c r="E14" s="722"/>
      <c r="F14" s="722"/>
      <c r="G14" s="722"/>
      <c r="H14" s="722"/>
      <c r="I14" s="682">
        <v>92</v>
      </c>
      <c r="J14" s="682"/>
      <c r="K14" s="682"/>
      <c r="L14" s="682"/>
      <c r="M14" s="682">
        <v>11</v>
      </c>
      <c r="N14" s="682"/>
      <c r="O14" s="682"/>
      <c r="P14" s="682"/>
      <c r="Q14" s="683">
        <f aca="true" t="shared" si="0" ref="Q14:Q24">I14+M14</f>
        <v>103</v>
      </c>
      <c r="R14" s="683"/>
      <c r="S14" s="683"/>
      <c r="T14" s="683"/>
      <c r="U14" s="682">
        <v>127</v>
      </c>
      <c r="V14" s="682"/>
      <c r="W14" s="682"/>
      <c r="X14" s="682"/>
      <c r="Y14" s="682">
        <v>11</v>
      </c>
      <c r="Z14" s="682"/>
      <c r="AA14" s="682"/>
      <c r="AB14" s="682"/>
      <c r="AC14" s="683">
        <f aca="true" t="shared" si="1" ref="AC14:AC24">U14+Y14</f>
        <v>138</v>
      </c>
      <c r="AD14" s="683"/>
      <c r="AE14" s="683"/>
      <c r="AF14" s="683"/>
      <c r="AG14" s="683">
        <f aca="true" t="shared" si="2" ref="AG14:AG24">SUM(Q14)+SUM(AC14)</f>
        <v>241</v>
      </c>
      <c r="AH14" s="683"/>
      <c r="AI14" s="683"/>
      <c r="AJ14" s="683"/>
      <c r="AK14" s="682">
        <v>1518</v>
      </c>
      <c r="AL14" s="682"/>
      <c r="AM14" s="682"/>
      <c r="AN14" s="682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49" ht="90" customHeight="1">
      <c r="A15" s="730">
        <v>1000</v>
      </c>
      <c r="B15" s="731"/>
      <c r="C15" s="723" t="s">
        <v>100</v>
      </c>
      <c r="D15" s="724"/>
      <c r="E15" s="724"/>
      <c r="F15" s="724"/>
      <c r="G15" s="724"/>
      <c r="H15" s="724"/>
      <c r="I15" s="682">
        <v>113</v>
      </c>
      <c r="J15" s="682"/>
      <c r="K15" s="682"/>
      <c r="L15" s="682"/>
      <c r="M15" s="682">
        <v>30</v>
      </c>
      <c r="N15" s="682"/>
      <c r="O15" s="682"/>
      <c r="P15" s="682"/>
      <c r="Q15" s="683">
        <f t="shared" si="0"/>
        <v>143</v>
      </c>
      <c r="R15" s="683"/>
      <c r="S15" s="683"/>
      <c r="T15" s="683"/>
      <c r="U15" s="682">
        <v>177</v>
      </c>
      <c r="V15" s="682"/>
      <c r="W15" s="682"/>
      <c r="X15" s="682"/>
      <c r="Y15" s="682">
        <v>19</v>
      </c>
      <c r="Z15" s="682"/>
      <c r="AA15" s="682"/>
      <c r="AB15" s="682"/>
      <c r="AC15" s="683">
        <f t="shared" si="1"/>
        <v>196</v>
      </c>
      <c r="AD15" s="683"/>
      <c r="AE15" s="683"/>
      <c r="AF15" s="683"/>
      <c r="AG15" s="683">
        <f t="shared" si="2"/>
        <v>339</v>
      </c>
      <c r="AH15" s="683"/>
      <c r="AI15" s="683"/>
      <c r="AJ15" s="683"/>
      <c r="AK15" s="682">
        <v>1324</v>
      </c>
      <c r="AL15" s="682"/>
      <c r="AM15" s="682"/>
      <c r="AN15" s="682"/>
      <c r="AO15" s="43"/>
      <c r="AP15" s="43"/>
      <c r="AQ15" s="43"/>
      <c r="AR15" s="43"/>
      <c r="AS15" s="43"/>
      <c r="AT15" s="43"/>
      <c r="AU15" s="43"/>
      <c r="AV15" s="43"/>
      <c r="AW15" s="43"/>
    </row>
    <row r="16" spans="1:49" ht="90" customHeight="1">
      <c r="A16" s="711" t="s">
        <v>50</v>
      </c>
      <c r="B16" s="712"/>
      <c r="C16" s="712"/>
      <c r="D16" s="712"/>
      <c r="E16" s="712"/>
      <c r="F16" s="712"/>
      <c r="G16" s="712"/>
      <c r="H16" s="712"/>
      <c r="I16" s="682">
        <v>76</v>
      </c>
      <c r="J16" s="682"/>
      <c r="K16" s="682"/>
      <c r="L16" s="682"/>
      <c r="M16" s="682">
        <v>41</v>
      </c>
      <c r="N16" s="682"/>
      <c r="O16" s="682"/>
      <c r="P16" s="682"/>
      <c r="Q16" s="683">
        <f t="shared" si="0"/>
        <v>117</v>
      </c>
      <c r="R16" s="683"/>
      <c r="S16" s="683"/>
      <c r="T16" s="683"/>
      <c r="U16" s="682">
        <v>108</v>
      </c>
      <c r="V16" s="682"/>
      <c r="W16" s="682"/>
      <c r="X16" s="682"/>
      <c r="Y16" s="682">
        <v>28</v>
      </c>
      <c r="Z16" s="682"/>
      <c r="AA16" s="682"/>
      <c r="AB16" s="682"/>
      <c r="AC16" s="683">
        <f t="shared" si="1"/>
        <v>136</v>
      </c>
      <c r="AD16" s="683"/>
      <c r="AE16" s="683"/>
      <c r="AF16" s="683"/>
      <c r="AG16" s="683">
        <f t="shared" si="2"/>
        <v>253</v>
      </c>
      <c r="AH16" s="683"/>
      <c r="AI16" s="683"/>
      <c r="AJ16" s="683"/>
      <c r="AK16" s="682">
        <v>736</v>
      </c>
      <c r="AL16" s="682"/>
      <c r="AM16" s="682"/>
      <c r="AN16" s="682"/>
      <c r="AO16" s="43"/>
      <c r="AP16" s="43"/>
      <c r="AQ16" s="43"/>
      <c r="AR16" s="43"/>
      <c r="AS16" s="43"/>
      <c r="AT16" s="43"/>
      <c r="AU16" s="43"/>
      <c r="AV16" s="43"/>
      <c r="AW16" s="43"/>
    </row>
    <row r="17" spans="1:49" ht="90" customHeight="1">
      <c r="A17" s="684" t="s">
        <v>51</v>
      </c>
      <c r="B17" s="685"/>
      <c r="C17" s="685"/>
      <c r="D17" s="685"/>
      <c r="E17" s="685"/>
      <c r="F17" s="685"/>
      <c r="G17" s="685"/>
      <c r="H17" s="685"/>
      <c r="I17" s="682">
        <v>35</v>
      </c>
      <c r="J17" s="682"/>
      <c r="K17" s="682"/>
      <c r="L17" s="682"/>
      <c r="M17" s="682">
        <v>26</v>
      </c>
      <c r="N17" s="682"/>
      <c r="O17" s="682"/>
      <c r="P17" s="682"/>
      <c r="Q17" s="683">
        <f t="shared" si="0"/>
        <v>61</v>
      </c>
      <c r="R17" s="683"/>
      <c r="S17" s="683"/>
      <c r="T17" s="683"/>
      <c r="U17" s="682">
        <v>23</v>
      </c>
      <c r="V17" s="682"/>
      <c r="W17" s="682"/>
      <c r="X17" s="682"/>
      <c r="Y17" s="682">
        <v>14</v>
      </c>
      <c r="Z17" s="682"/>
      <c r="AA17" s="682"/>
      <c r="AB17" s="682"/>
      <c r="AC17" s="683">
        <f t="shared" si="1"/>
        <v>37</v>
      </c>
      <c r="AD17" s="683"/>
      <c r="AE17" s="683"/>
      <c r="AF17" s="683"/>
      <c r="AG17" s="683">
        <f t="shared" si="2"/>
        <v>98</v>
      </c>
      <c r="AH17" s="683"/>
      <c r="AI17" s="683"/>
      <c r="AJ17" s="683"/>
      <c r="AK17" s="682">
        <v>118</v>
      </c>
      <c r="AL17" s="682"/>
      <c r="AM17" s="682"/>
      <c r="AN17" s="682"/>
      <c r="AO17" s="43"/>
      <c r="AP17" s="43"/>
      <c r="AQ17" s="43"/>
      <c r="AR17" s="43"/>
      <c r="AS17" s="43"/>
      <c r="AT17" s="43"/>
      <c r="AU17" s="43"/>
      <c r="AV17" s="43"/>
      <c r="AW17" s="43"/>
    </row>
    <row r="18" spans="1:49" ht="90" customHeight="1">
      <c r="A18" s="718">
        <v>1</v>
      </c>
      <c r="B18" s="719"/>
      <c r="C18" s="720"/>
      <c r="D18" s="686" t="s">
        <v>101</v>
      </c>
      <c r="E18" s="687"/>
      <c r="F18" s="687"/>
      <c r="G18" s="687"/>
      <c r="H18" s="687"/>
      <c r="I18" s="682">
        <v>0</v>
      </c>
      <c r="J18" s="682"/>
      <c r="K18" s="682"/>
      <c r="L18" s="682"/>
      <c r="M18" s="682">
        <v>2</v>
      </c>
      <c r="N18" s="682"/>
      <c r="O18" s="682"/>
      <c r="P18" s="682"/>
      <c r="Q18" s="683">
        <f t="shared" si="0"/>
        <v>2</v>
      </c>
      <c r="R18" s="683"/>
      <c r="S18" s="683"/>
      <c r="T18" s="683"/>
      <c r="U18" s="682">
        <v>3</v>
      </c>
      <c r="V18" s="682"/>
      <c r="W18" s="682"/>
      <c r="X18" s="682"/>
      <c r="Y18" s="682">
        <v>0</v>
      </c>
      <c r="Z18" s="682"/>
      <c r="AA18" s="682"/>
      <c r="AB18" s="682"/>
      <c r="AC18" s="683">
        <f t="shared" si="1"/>
        <v>3</v>
      </c>
      <c r="AD18" s="683"/>
      <c r="AE18" s="683"/>
      <c r="AF18" s="683"/>
      <c r="AG18" s="683">
        <f t="shared" si="2"/>
        <v>5</v>
      </c>
      <c r="AH18" s="683"/>
      <c r="AI18" s="683"/>
      <c r="AJ18" s="683"/>
      <c r="AK18" s="682">
        <v>7</v>
      </c>
      <c r="AL18" s="682"/>
      <c r="AM18" s="682"/>
      <c r="AN18" s="682"/>
      <c r="AO18" s="43"/>
      <c r="AP18" s="43"/>
      <c r="AQ18" s="43"/>
      <c r="AR18" s="43"/>
      <c r="AS18" s="43"/>
      <c r="AT18" s="43"/>
      <c r="AU18" s="43"/>
      <c r="AV18" s="43"/>
      <c r="AW18" s="43"/>
    </row>
    <row r="19" spans="1:49" ht="90" customHeight="1">
      <c r="A19" s="684" t="s">
        <v>52</v>
      </c>
      <c r="B19" s="685"/>
      <c r="C19" s="685"/>
      <c r="D19" s="685"/>
      <c r="E19" s="685"/>
      <c r="F19" s="685"/>
      <c r="G19" s="685"/>
      <c r="H19" s="685"/>
      <c r="I19" s="682">
        <v>6</v>
      </c>
      <c r="J19" s="682"/>
      <c r="K19" s="682"/>
      <c r="L19" s="682"/>
      <c r="M19" s="682">
        <v>6</v>
      </c>
      <c r="N19" s="682"/>
      <c r="O19" s="682"/>
      <c r="P19" s="682"/>
      <c r="Q19" s="683">
        <f t="shared" si="0"/>
        <v>12</v>
      </c>
      <c r="R19" s="683"/>
      <c r="S19" s="683"/>
      <c r="T19" s="683"/>
      <c r="U19" s="682">
        <v>4</v>
      </c>
      <c r="V19" s="682"/>
      <c r="W19" s="682"/>
      <c r="X19" s="682"/>
      <c r="Y19" s="682">
        <v>6</v>
      </c>
      <c r="Z19" s="682"/>
      <c r="AA19" s="682"/>
      <c r="AB19" s="682"/>
      <c r="AC19" s="683">
        <f t="shared" si="1"/>
        <v>10</v>
      </c>
      <c r="AD19" s="683"/>
      <c r="AE19" s="683"/>
      <c r="AF19" s="683"/>
      <c r="AG19" s="683">
        <f t="shared" si="2"/>
        <v>22</v>
      </c>
      <c r="AH19" s="683"/>
      <c r="AI19" s="683"/>
      <c r="AJ19" s="683"/>
      <c r="AK19" s="682">
        <v>10</v>
      </c>
      <c r="AL19" s="682"/>
      <c r="AM19" s="682"/>
      <c r="AN19" s="682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ht="90" customHeight="1">
      <c r="A20" s="715">
        <v>10</v>
      </c>
      <c r="B20" s="716"/>
      <c r="C20" s="717"/>
      <c r="D20" s="686" t="s">
        <v>101</v>
      </c>
      <c r="E20" s="687"/>
      <c r="F20" s="687"/>
      <c r="G20" s="687"/>
      <c r="H20" s="687"/>
      <c r="I20" s="682">
        <v>0</v>
      </c>
      <c r="J20" s="682"/>
      <c r="K20" s="682"/>
      <c r="L20" s="682"/>
      <c r="M20" s="682">
        <v>0</v>
      </c>
      <c r="N20" s="682"/>
      <c r="O20" s="682"/>
      <c r="P20" s="682"/>
      <c r="Q20" s="683">
        <f t="shared" si="0"/>
        <v>0</v>
      </c>
      <c r="R20" s="683"/>
      <c r="S20" s="683"/>
      <c r="T20" s="683"/>
      <c r="U20" s="682">
        <v>0</v>
      </c>
      <c r="V20" s="682"/>
      <c r="W20" s="682"/>
      <c r="X20" s="682"/>
      <c r="Y20" s="682">
        <v>0</v>
      </c>
      <c r="Z20" s="682"/>
      <c r="AA20" s="682"/>
      <c r="AB20" s="682"/>
      <c r="AC20" s="683">
        <f t="shared" si="1"/>
        <v>0</v>
      </c>
      <c r="AD20" s="683"/>
      <c r="AE20" s="683"/>
      <c r="AF20" s="683"/>
      <c r="AG20" s="683">
        <f t="shared" si="2"/>
        <v>0</v>
      </c>
      <c r="AH20" s="683"/>
      <c r="AI20" s="683"/>
      <c r="AJ20" s="683"/>
      <c r="AK20" s="682">
        <v>0</v>
      </c>
      <c r="AL20" s="682"/>
      <c r="AM20" s="682"/>
      <c r="AN20" s="682"/>
      <c r="AO20" s="43"/>
      <c r="AP20" s="43"/>
      <c r="AQ20" s="43"/>
      <c r="AR20" s="43"/>
      <c r="AS20" s="43"/>
      <c r="AT20" s="43"/>
      <c r="AU20" s="43"/>
      <c r="AV20" s="43"/>
      <c r="AW20" s="43"/>
    </row>
    <row r="21" spans="1:49" ht="90" customHeight="1">
      <c r="A21" s="711" t="s">
        <v>53</v>
      </c>
      <c r="B21" s="712"/>
      <c r="C21" s="712"/>
      <c r="D21" s="712"/>
      <c r="E21" s="712"/>
      <c r="F21" s="712"/>
      <c r="G21" s="712"/>
      <c r="H21" s="712"/>
      <c r="I21" s="682">
        <v>1</v>
      </c>
      <c r="J21" s="682"/>
      <c r="K21" s="682"/>
      <c r="L21" s="682"/>
      <c r="M21" s="682">
        <v>1</v>
      </c>
      <c r="N21" s="682"/>
      <c r="O21" s="682"/>
      <c r="P21" s="682"/>
      <c r="Q21" s="683">
        <f t="shared" si="0"/>
        <v>2</v>
      </c>
      <c r="R21" s="683"/>
      <c r="S21" s="683"/>
      <c r="T21" s="683"/>
      <c r="U21" s="682">
        <v>0</v>
      </c>
      <c r="V21" s="682"/>
      <c r="W21" s="682"/>
      <c r="X21" s="682"/>
      <c r="Y21" s="682">
        <v>0</v>
      </c>
      <c r="Z21" s="682"/>
      <c r="AA21" s="682"/>
      <c r="AB21" s="682"/>
      <c r="AC21" s="683">
        <f t="shared" si="1"/>
        <v>0</v>
      </c>
      <c r="AD21" s="683"/>
      <c r="AE21" s="683"/>
      <c r="AF21" s="683"/>
      <c r="AG21" s="683">
        <f t="shared" si="2"/>
        <v>2</v>
      </c>
      <c r="AH21" s="683"/>
      <c r="AI21" s="683"/>
      <c r="AJ21" s="683"/>
      <c r="AK21" s="682">
        <v>2</v>
      </c>
      <c r="AL21" s="682"/>
      <c r="AM21" s="682"/>
      <c r="AN21" s="682"/>
      <c r="AO21" s="43"/>
      <c r="AP21" s="43"/>
      <c r="AQ21" s="43"/>
      <c r="AR21" s="43"/>
      <c r="AS21" s="43"/>
      <c r="AT21" s="43"/>
      <c r="AU21" s="43"/>
      <c r="AV21" s="43"/>
      <c r="AW21" s="43"/>
    </row>
    <row r="22" spans="1:49" ht="90" customHeight="1">
      <c r="A22" s="702">
        <v>50</v>
      </c>
      <c r="B22" s="703"/>
      <c r="C22" s="704"/>
      <c r="D22" s="686" t="s">
        <v>101</v>
      </c>
      <c r="E22" s="687"/>
      <c r="F22" s="687"/>
      <c r="G22" s="687"/>
      <c r="H22" s="687"/>
      <c r="I22" s="682">
        <v>0</v>
      </c>
      <c r="J22" s="682"/>
      <c r="K22" s="682"/>
      <c r="L22" s="682"/>
      <c r="M22" s="682">
        <v>0</v>
      </c>
      <c r="N22" s="682"/>
      <c r="O22" s="682"/>
      <c r="P22" s="682"/>
      <c r="Q22" s="683">
        <f t="shared" si="0"/>
        <v>0</v>
      </c>
      <c r="R22" s="683"/>
      <c r="S22" s="683"/>
      <c r="T22" s="683"/>
      <c r="U22" s="682">
        <v>0</v>
      </c>
      <c r="V22" s="682"/>
      <c r="W22" s="682"/>
      <c r="X22" s="682"/>
      <c r="Y22" s="682">
        <v>0</v>
      </c>
      <c r="Z22" s="682"/>
      <c r="AA22" s="682"/>
      <c r="AB22" s="682"/>
      <c r="AC22" s="683">
        <f t="shared" si="1"/>
        <v>0</v>
      </c>
      <c r="AD22" s="683"/>
      <c r="AE22" s="683"/>
      <c r="AF22" s="683"/>
      <c r="AG22" s="683">
        <f t="shared" si="2"/>
        <v>0</v>
      </c>
      <c r="AH22" s="683"/>
      <c r="AI22" s="683"/>
      <c r="AJ22" s="683"/>
      <c r="AK22" s="682">
        <v>0</v>
      </c>
      <c r="AL22" s="682"/>
      <c r="AM22" s="682"/>
      <c r="AN22" s="682"/>
      <c r="AO22" s="43"/>
      <c r="AP22" s="43"/>
      <c r="AQ22" s="43"/>
      <c r="AR22" s="43"/>
      <c r="AS22" s="43"/>
      <c r="AT22" s="43"/>
      <c r="AU22" s="43"/>
      <c r="AV22" s="43"/>
      <c r="AW22" s="43"/>
    </row>
    <row r="23" spans="1:49" ht="90" customHeight="1">
      <c r="A23" s="711" t="s">
        <v>54</v>
      </c>
      <c r="B23" s="712"/>
      <c r="C23" s="712"/>
      <c r="D23" s="712"/>
      <c r="E23" s="712"/>
      <c r="F23" s="712"/>
      <c r="G23" s="712"/>
      <c r="H23" s="712"/>
      <c r="I23" s="682">
        <v>0</v>
      </c>
      <c r="J23" s="682"/>
      <c r="K23" s="682"/>
      <c r="L23" s="682"/>
      <c r="M23" s="682">
        <v>0</v>
      </c>
      <c r="N23" s="682"/>
      <c r="O23" s="682"/>
      <c r="P23" s="682"/>
      <c r="Q23" s="683">
        <f t="shared" si="0"/>
        <v>0</v>
      </c>
      <c r="R23" s="683"/>
      <c r="S23" s="683"/>
      <c r="T23" s="683"/>
      <c r="U23" s="682">
        <v>0</v>
      </c>
      <c r="V23" s="682"/>
      <c r="W23" s="682"/>
      <c r="X23" s="682"/>
      <c r="Y23" s="682">
        <v>0</v>
      </c>
      <c r="Z23" s="682"/>
      <c r="AA23" s="682"/>
      <c r="AB23" s="682"/>
      <c r="AC23" s="683">
        <f t="shared" si="1"/>
        <v>0</v>
      </c>
      <c r="AD23" s="683"/>
      <c r="AE23" s="683"/>
      <c r="AF23" s="683"/>
      <c r="AG23" s="683">
        <f t="shared" si="2"/>
        <v>0</v>
      </c>
      <c r="AH23" s="683"/>
      <c r="AI23" s="683"/>
      <c r="AJ23" s="683"/>
      <c r="AK23" s="682">
        <v>0</v>
      </c>
      <c r="AL23" s="682"/>
      <c r="AM23" s="682"/>
      <c r="AN23" s="682"/>
      <c r="AO23" s="43"/>
      <c r="AP23" s="43"/>
      <c r="AQ23" s="43"/>
      <c r="AR23" s="43"/>
      <c r="AS23" s="43"/>
      <c r="AT23" s="43"/>
      <c r="AU23" s="43"/>
      <c r="AV23" s="43"/>
      <c r="AW23" s="43"/>
    </row>
    <row r="24" spans="1:49" ht="90" customHeight="1">
      <c r="A24" s="702">
        <v>100</v>
      </c>
      <c r="B24" s="704"/>
      <c r="C24" s="688" t="s">
        <v>104</v>
      </c>
      <c r="D24" s="689"/>
      <c r="E24" s="689"/>
      <c r="F24" s="689"/>
      <c r="G24" s="689"/>
      <c r="H24" s="689"/>
      <c r="I24" s="682">
        <v>0</v>
      </c>
      <c r="J24" s="682"/>
      <c r="K24" s="682"/>
      <c r="L24" s="682"/>
      <c r="M24" s="682">
        <v>1</v>
      </c>
      <c r="N24" s="682"/>
      <c r="O24" s="682"/>
      <c r="P24" s="682"/>
      <c r="Q24" s="683">
        <f t="shared" si="0"/>
        <v>1</v>
      </c>
      <c r="R24" s="683"/>
      <c r="S24" s="683"/>
      <c r="T24" s="683"/>
      <c r="U24" s="682">
        <v>0</v>
      </c>
      <c r="V24" s="682"/>
      <c r="W24" s="682"/>
      <c r="X24" s="682"/>
      <c r="Y24" s="682">
        <v>2</v>
      </c>
      <c r="Z24" s="682"/>
      <c r="AA24" s="682"/>
      <c r="AB24" s="682"/>
      <c r="AC24" s="683">
        <f t="shared" si="1"/>
        <v>2</v>
      </c>
      <c r="AD24" s="683"/>
      <c r="AE24" s="683"/>
      <c r="AF24" s="683"/>
      <c r="AG24" s="683">
        <f t="shared" si="2"/>
        <v>3</v>
      </c>
      <c r="AH24" s="683"/>
      <c r="AI24" s="683"/>
      <c r="AJ24" s="683"/>
      <c r="AK24" s="682">
        <v>0</v>
      </c>
      <c r="AL24" s="682"/>
      <c r="AM24" s="682"/>
      <c r="AN24" s="682"/>
      <c r="AO24" s="43"/>
      <c r="AP24" s="43"/>
      <c r="AQ24" s="43"/>
      <c r="AR24" s="43"/>
      <c r="AS24" s="43"/>
      <c r="AT24" s="43"/>
      <c r="AU24" s="43"/>
      <c r="AV24" s="43"/>
      <c r="AW24" s="43"/>
    </row>
    <row r="25" spans="1:49" ht="90" customHeight="1" thickBot="1">
      <c r="A25" s="713" t="s">
        <v>242</v>
      </c>
      <c r="B25" s="714"/>
      <c r="C25" s="714"/>
      <c r="D25" s="714"/>
      <c r="E25" s="714"/>
      <c r="F25" s="714"/>
      <c r="G25" s="714"/>
      <c r="H25" s="714"/>
      <c r="I25" s="762">
        <f>SUM(I13:L24)</f>
        <v>336</v>
      </c>
      <c r="J25" s="762"/>
      <c r="K25" s="762"/>
      <c r="L25" s="762"/>
      <c r="M25" s="762">
        <f>SUM(M13:P24)</f>
        <v>119</v>
      </c>
      <c r="N25" s="762"/>
      <c r="O25" s="762"/>
      <c r="P25" s="762"/>
      <c r="Q25" s="762">
        <f>SUM(I25:P25)</f>
        <v>455</v>
      </c>
      <c r="R25" s="762"/>
      <c r="S25" s="762"/>
      <c r="T25" s="762"/>
      <c r="U25" s="762">
        <f>SUM(U13:X24)</f>
        <v>463</v>
      </c>
      <c r="V25" s="762"/>
      <c r="W25" s="762"/>
      <c r="X25" s="762"/>
      <c r="Y25" s="762">
        <f>SUM(Y13:AB24)</f>
        <v>82</v>
      </c>
      <c r="Z25" s="762"/>
      <c r="AA25" s="762"/>
      <c r="AB25" s="762"/>
      <c r="AC25" s="762">
        <f>SUM(U25:AB25)</f>
        <v>545</v>
      </c>
      <c r="AD25" s="762"/>
      <c r="AE25" s="762"/>
      <c r="AF25" s="762"/>
      <c r="AG25" s="762">
        <f>SUM(AG13:AJ24)</f>
        <v>1000</v>
      </c>
      <c r="AH25" s="762"/>
      <c r="AI25" s="762"/>
      <c r="AJ25" s="762"/>
      <c r="AK25" s="762">
        <f>SUM(AK13:AN24)</f>
        <v>3983</v>
      </c>
      <c r="AL25" s="762"/>
      <c r="AM25" s="762"/>
      <c r="AN25" s="762"/>
      <c r="AO25" s="43"/>
      <c r="AP25" s="43"/>
      <c r="AQ25" s="43"/>
      <c r="AR25" s="43"/>
      <c r="AS25" s="43"/>
      <c r="AT25" s="43"/>
      <c r="AU25" s="43"/>
      <c r="AV25" s="43"/>
      <c r="AW25" s="43"/>
    </row>
    <row r="26" spans="1:49" ht="30" customHeight="1" thickTop="1">
      <c r="A26" s="44"/>
      <c r="B26" s="44"/>
      <c r="C26" s="44"/>
      <c r="D26" s="44"/>
      <c r="E26" s="44"/>
      <c r="F26" s="44"/>
      <c r="G26" s="44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3"/>
      <c r="AP26" s="43"/>
      <c r="AQ26" s="43"/>
      <c r="AR26" s="43"/>
      <c r="AS26" s="43"/>
      <c r="AT26" s="43"/>
      <c r="AU26" s="43"/>
      <c r="AV26" s="43"/>
      <c r="AW26" s="43"/>
    </row>
    <row r="27" spans="1:49" ht="30" customHeight="1">
      <c r="A27" s="46"/>
      <c r="B27" s="46"/>
      <c r="C27" s="46"/>
      <c r="D27" s="46"/>
      <c r="E27" s="46"/>
      <c r="F27" s="46"/>
      <c r="G27" s="47"/>
      <c r="H27" s="47"/>
      <c r="I27" s="48"/>
      <c r="J27" s="48"/>
      <c r="K27" s="49"/>
      <c r="L27" s="49"/>
      <c r="M27" s="48"/>
      <c r="N27" s="48"/>
      <c r="O27" s="48"/>
      <c r="P27" s="48"/>
      <c r="Q27" s="49"/>
      <c r="R27" s="49"/>
      <c r="S27" s="49"/>
      <c r="T27" s="49"/>
      <c r="U27" s="48"/>
      <c r="V27" s="48"/>
      <c r="W27" s="48"/>
      <c r="X27" s="48"/>
      <c r="Y27" s="49"/>
      <c r="Z27" s="49"/>
      <c r="AA27" s="49"/>
      <c r="AB27" s="49"/>
      <c r="AC27" s="48"/>
      <c r="AD27" s="49"/>
      <c r="AE27" s="49"/>
      <c r="AF27" s="49"/>
      <c r="AG27" s="50"/>
      <c r="AH27" s="50"/>
      <c r="AI27" s="50"/>
      <c r="AJ27" s="51"/>
      <c r="AK27" s="50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</row>
    <row r="28" spans="1:49" ht="26.25" customHeight="1">
      <c r="A28" s="709" t="s">
        <v>363</v>
      </c>
      <c r="B28" s="709"/>
      <c r="C28" s="709"/>
      <c r="D28" s="709"/>
      <c r="E28" s="709"/>
      <c r="F28" s="709"/>
      <c r="G28" s="709"/>
      <c r="H28" s="709"/>
      <c r="I28" s="709"/>
      <c r="J28" s="709"/>
      <c r="K28" s="709"/>
      <c r="L28" s="709"/>
      <c r="M28" s="709"/>
      <c r="N28" s="709"/>
      <c r="O28" s="709"/>
      <c r="P28" s="709"/>
      <c r="Q28" s="709"/>
      <c r="R28" s="709"/>
      <c r="S28" s="709"/>
      <c r="T28" s="709"/>
      <c r="U28" s="709"/>
      <c r="V28" s="709"/>
      <c r="W28" s="709"/>
      <c r="X28" s="48"/>
      <c r="Y28" s="49"/>
      <c r="Z28" s="49"/>
      <c r="AA28" s="49"/>
      <c r="AB28" s="49"/>
      <c r="AC28" s="48"/>
      <c r="AD28" s="49"/>
      <c r="AE28" s="49"/>
      <c r="AF28" s="49"/>
      <c r="AG28" s="50"/>
      <c r="AH28" s="50"/>
      <c r="AI28" s="50"/>
      <c r="AJ28" s="51"/>
      <c r="AK28" s="50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</row>
    <row r="29" spans="1:49" ht="26.25" customHeight="1" thickBot="1">
      <c r="A29" s="710"/>
      <c r="B29" s="710"/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0"/>
      <c r="T29" s="710"/>
      <c r="U29" s="710"/>
      <c r="V29" s="710"/>
      <c r="W29" s="710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</row>
    <row r="30" spans="1:49" ht="36" customHeight="1" thickTop="1">
      <c r="A30" s="705"/>
      <c r="B30" s="706"/>
      <c r="C30" s="706"/>
      <c r="D30" s="706"/>
      <c r="E30" s="706"/>
      <c r="F30" s="690" t="s">
        <v>8</v>
      </c>
      <c r="G30" s="690"/>
      <c r="H30" s="690"/>
      <c r="I30" s="690" t="s">
        <v>9</v>
      </c>
      <c r="J30" s="690"/>
      <c r="K30" s="690"/>
      <c r="L30" s="690"/>
      <c r="M30" s="690"/>
      <c r="N30" s="690"/>
      <c r="O30" s="690"/>
      <c r="P30" s="690"/>
      <c r="Q30" s="690" t="s">
        <v>102</v>
      </c>
      <c r="R30" s="690"/>
      <c r="S30" s="690"/>
      <c r="T30" s="690"/>
      <c r="U30" s="690"/>
      <c r="V30" s="690"/>
      <c r="W30" s="690"/>
      <c r="X30" s="690"/>
      <c r="Y30" s="706" t="s">
        <v>103</v>
      </c>
      <c r="Z30" s="706"/>
      <c r="AA30" s="706"/>
      <c r="AB30" s="706"/>
      <c r="AC30" s="706"/>
      <c r="AD30" s="706"/>
      <c r="AE30" s="706"/>
      <c r="AF30" s="706"/>
      <c r="AG30" s="759" t="s">
        <v>357</v>
      </c>
      <c r="AH30" s="760"/>
      <c r="AI30" s="760"/>
      <c r="AJ30" s="760"/>
      <c r="AK30" s="760"/>
      <c r="AL30" s="760"/>
      <c r="AM30" s="760"/>
      <c r="AN30" s="761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49" ht="44.25" customHeight="1">
      <c r="A31" s="707"/>
      <c r="B31" s="708"/>
      <c r="C31" s="708"/>
      <c r="D31" s="708"/>
      <c r="E31" s="708"/>
      <c r="F31" s="691" t="s">
        <v>30</v>
      </c>
      <c r="G31" s="691"/>
      <c r="H31" s="691"/>
      <c r="I31" s="691" t="s">
        <v>30</v>
      </c>
      <c r="J31" s="691"/>
      <c r="K31" s="691"/>
      <c r="L31" s="752" t="s">
        <v>285</v>
      </c>
      <c r="M31" s="753"/>
      <c r="N31" s="753"/>
      <c r="O31" s="753"/>
      <c r="P31" s="754"/>
      <c r="Q31" s="691" t="s">
        <v>30</v>
      </c>
      <c r="R31" s="691"/>
      <c r="S31" s="691"/>
      <c r="T31" s="752" t="s">
        <v>285</v>
      </c>
      <c r="U31" s="753"/>
      <c r="V31" s="753"/>
      <c r="W31" s="753"/>
      <c r="X31" s="754"/>
      <c r="Y31" s="691" t="s">
        <v>30</v>
      </c>
      <c r="Z31" s="691"/>
      <c r="AA31" s="691"/>
      <c r="AB31" s="752" t="s">
        <v>285</v>
      </c>
      <c r="AC31" s="753"/>
      <c r="AD31" s="753"/>
      <c r="AE31" s="753"/>
      <c r="AF31" s="754"/>
      <c r="AG31" s="691" t="s">
        <v>30</v>
      </c>
      <c r="AH31" s="691"/>
      <c r="AI31" s="691"/>
      <c r="AJ31" s="752" t="s">
        <v>285</v>
      </c>
      <c r="AK31" s="753"/>
      <c r="AL31" s="753"/>
      <c r="AM31" s="753"/>
      <c r="AN31" s="754"/>
      <c r="AO31" s="43"/>
      <c r="AP31" s="43"/>
      <c r="AQ31" s="43"/>
      <c r="AR31" s="43"/>
      <c r="AS31" s="43"/>
      <c r="AT31" s="43"/>
      <c r="AU31" s="43"/>
      <c r="AV31" s="43"/>
      <c r="AW31" s="43"/>
    </row>
    <row r="32" spans="1:49" ht="44.25" customHeight="1">
      <c r="A32" s="707"/>
      <c r="B32" s="708"/>
      <c r="C32" s="708"/>
      <c r="D32" s="708"/>
      <c r="E32" s="708"/>
      <c r="F32" s="691"/>
      <c r="G32" s="691"/>
      <c r="H32" s="691"/>
      <c r="I32" s="691"/>
      <c r="J32" s="691"/>
      <c r="K32" s="691"/>
      <c r="L32" s="755"/>
      <c r="M32" s="756"/>
      <c r="N32" s="756"/>
      <c r="O32" s="756"/>
      <c r="P32" s="757"/>
      <c r="Q32" s="691"/>
      <c r="R32" s="691"/>
      <c r="S32" s="691"/>
      <c r="T32" s="755"/>
      <c r="U32" s="756"/>
      <c r="V32" s="756"/>
      <c r="W32" s="756"/>
      <c r="X32" s="757"/>
      <c r="Y32" s="691"/>
      <c r="Z32" s="691"/>
      <c r="AA32" s="691"/>
      <c r="AB32" s="755"/>
      <c r="AC32" s="756"/>
      <c r="AD32" s="756"/>
      <c r="AE32" s="756"/>
      <c r="AF32" s="757"/>
      <c r="AG32" s="691"/>
      <c r="AH32" s="691"/>
      <c r="AI32" s="691"/>
      <c r="AJ32" s="755"/>
      <c r="AK32" s="756"/>
      <c r="AL32" s="756"/>
      <c r="AM32" s="756"/>
      <c r="AN32" s="757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1:49" ht="86.25" customHeight="1">
      <c r="A33" s="749" t="s">
        <v>185</v>
      </c>
      <c r="B33" s="750"/>
      <c r="C33" s="732" t="s">
        <v>186</v>
      </c>
      <c r="D33" s="733"/>
      <c r="E33" s="733"/>
      <c r="F33" s="758">
        <v>888</v>
      </c>
      <c r="G33" s="758"/>
      <c r="H33" s="758"/>
      <c r="I33" s="758">
        <v>247</v>
      </c>
      <c r="J33" s="758"/>
      <c r="K33" s="758"/>
      <c r="L33" s="751">
        <v>234858</v>
      </c>
      <c r="M33" s="751"/>
      <c r="N33" s="751"/>
      <c r="O33" s="751"/>
      <c r="P33" s="751"/>
      <c r="Q33" s="764">
        <v>22</v>
      </c>
      <c r="R33" s="764"/>
      <c r="S33" s="764"/>
      <c r="T33" s="763">
        <v>123590</v>
      </c>
      <c r="U33" s="763"/>
      <c r="V33" s="763"/>
      <c r="W33" s="763"/>
      <c r="X33" s="763"/>
      <c r="Y33" s="764">
        <v>2</v>
      </c>
      <c r="Z33" s="764"/>
      <c r="AA33" s="764"/>
      <c r="AB33" s="763">
        <v>16595</v>
      </c>
      <c r="AC33" s="763"/>
      <c r="AD33" s="763"/>
      <c r="AE33" s="763"/>
      <c r="AF33" s="763"/>
      <c r="AG33" s="764">
        <v>9</v>
      </c>
      <c r="AH33" s="764"/>
      <c r="AI33" s="764"/>
      <c r="AJ33" s="763">
        <v>200510</v>
      </c>
      <c r="AK33" s="763"/>
      <c r="AL33" s="763"/>
      <c r="AM33" s="763"/>
      <c r="AN33" s="763"/>
      <c r="AO33" s="43"/>
      <c r="AP33" s="43"/>
      <c r="AQ33" s="43"/>
      <c r="AR33" s="43"/>
      <c r="AS33" s="43"/>
      <c r="AT33" s="43"/>
      <c r="AU33" s="43"/>
      <c r="AV33" s="43"/>
      <c r="AW33" s="43"/>
    </row>
    <row r="34" spans="1:49" ht="86.25" customHeight="1">
      <c r="A34" s="725" t="s">
        <v>187</v>
      </c>
      <c r="B34" s="729"/>
      <c r="C34" s="727" t="s">
        <v>188</v>
      </c>
      <c r="D34" s="728"/>
      <c r="E34" s="728"/>
      <c r="F34" s="758">
        <v>4902</v>
      </c>
      <c r="G34" s="758"/>
      <c r="H34" s="758"/>
      <c r="I34" s="758">
        <v>1279</v>
      </c>
      <c r="J34" s="758"/>
      <c r="K34" s="758"/>
      <c r="L34" s="751">
        <v>1327168</v>
      </c>
      <c r="M34" s="751"/>
      <c r="N34" s="751"/>
      <c r="O34" s="751"/>
      <c r="P34" s="751"/>
      <c r="Q34" s="764">
        <v>177</v>
      </c>
      <c r="R34" s="764"/>
      <c r="S34" s="764"/>
      <c r="T34" s="763">
        <v>1011786</v>
      </c>
      <c r="U34" s="763"/>
      <c r="V34" s="763"/>
      <c r="W34" s="763"/>
      <c r="X34" s="763"/>
      <c r="Y34" s="764">
        <v>39</v>
      </c>
      <c r="Z34" s="764"/>
      <c r="AA34" s="764"/>
      <c r="AB34" s="763">
        <v>359291</v>
      </c>
      <c r="AC34" s="763"/>
      <c r="AD34" s="763"/>
      <c r="AE34" s="763"/>
      <c r="AF34" s="763"/>
      <c r="AG34" s="764">
        <v>112</v>
      </c>
      <c r="AH34" s="764"/>
      <c r="AI34" s="764"/>
      <c r="AJ34" s="763">
        <v>2290565</v>
      </c>
      <c r="AK34" s="763"/>
      <c r="AL34" s="763"/>
      <c r="AM34" s="763"/>
      <c r="AN34" s="763"/>
      <c r="AO34" s="43"/>
      <c r="AP34" s="43"/>
      <c r="AQ34" s="43"/>
      <c r="AR34" s="43"/>
      <c r="AS34" s="43"/>
      <c r="AT34" s="43"/>
      <c r="AU34" s="43"/>
      <c r="AV34" s="43"/>
      <c r="AW34" s="43"/>
    </row>
    <row r="35" spans="1:49" ht="86.25" customHeight="1">
      <c r="A35" s="747" t="s">
        <v>277</v>
      </c>
      <c r="B35" s="748"/>
      <c r="C35" s="732" t="s">
        <v>278</v>
      </c>
      <c r="D35" s="733"/>
      <c r="E35" s="733"/>
      <c r="F35" s="758">
        <v>4074</v>
      </c>
      <c r="G35" s="758"/>
      <c r="H35" s="758"/>
      <c r="I35" s="758">
        <v>943</v>
      </c>
      <c r="J35" s="758"/>
      <c r="K35" s="758"/>
      <c r="L35" s="751">
        <v>1107006</v>
      </c>
      <c r="M35" s="751"/>
      <c r="N35" s="751"/>
      <c r="O35" s="751"/>
      <c r="P35" s="751"/>
      <c r="Q35" s="764">
        <v>168</v>
      </c>
      <c r="R35" s="764"/>
      <c r="S35" s="764"/>
      <c r="T35" s="763">
        <v>962281</v>
      </c>
      <c r="U35" s="763"/>
      <c r="V35" s="763"/>
      <c r="W35" s="763"/>
      <c r="X35" s="763"/>
      <c r="Y35" s="764">
        <v>59</v>
      </c>
      <c r="Z35" s="764"/>
      <c r="AA35" s="764"/>
      <c r="AB35" s="763">
        <v>555043</v>
      </c>
      <c r="AC35" s="763"/>
      <c r="AD35" s="763"/>
      <c r="AE35" s="763"/>
      <c r="AF35" s="763"/>
      <c r="AG35" s="764">
        <v>250</v>
      </c>
      <c r="AH35" s="764"/>
      <c r="AI35" s="764"/>
      <c r="AJ35" s="763">
        <v>5430820</v>
      </c>
      <c r="AK35" s="763"/>
      <c r="AL35" s="763"/>
      <c r="AM35" s="763"/>
      <c r="AN35" s="763"/>
      <c r="AO35" s="43"/>
      <c r="AP35" s="43"/>
      <c r="AQ35" s="43"/>
      <c r="AR35" s="43"/>
      <c r="AS35" s="43"/>
      <c r="AT35" s="43"/>
      <c r="AU35" s="43"/>
      <c r="AV35" s="43"/>
      <c r="AW35" s="43"/>
    </row>
    <row r="36" spans="1:49" ht="86.25" customHeight="1">
      <c r="A36" s="747" t="s">
        <v>189</v>
      </c>
      <c r="B36" s="748"/>
      <c r="C36" s="727" t="s">
        <v>190</v>
      </c>
      <c r="D36" s="728"/>
      <c r="E36" s="728"/>
      <c r="F36" s="758">
        <v>1249</v>
      </c>
      <c r="G36" s="758"/>
      <c r="H36" s="758"/>
      <c r="I36" s="758">
        <v>488</v>
      </c>
      <c r="J36" s="758"/>
      <c r="K36" s="758"/>
      <c r="L36" s="751">
        <v>599790</v>
      </c>
      <c r="M36" s="751"/>
      <c r="N36" s="751"/>
      <c r="O36" s="751"/>
      <c r="P36" s="751"/>
      <c r="Q36" s="764">
        <v>90</v>
      </c>
      <c r="R36" s="764"/>
      <c r="S36" s="764"/>
      <c r="T36" s="763">
        <v>493682</v>
      </c>
      <c r="U36" s="763"/>
      <c r="V36" s="763"/>
      <c r="W36" s="763"/>
      <c r="X36" s="763"/>
      <c r="Y36" s="764">
        <v>32</v>
      </c>
      <c r="Z36" s="764"/>
      <c r="AA36" s="764"/>
      <c r="AB36" s="763">
        <v>284170</v>
      </c>
      <c r="AC36" s="763"/>
      <c r="AD36" s="763"/>
      <c r="AE36" s="763"/>
      <c r="AF36" s="763"/>
      <c r="AG36" s="764">
        <v>170</v>
      </c>
      <c r="AH36" s="764"/>
      <c r="AI36" s="764"/>
      <c r="AJ36" s="763">
        <v>4078017</v>
      </c>
      <c r="AK36" s="763"/>
      <c r="AL36" s="763"/>
      <c r="AM36" s="763"/>
      <c r="AN36" s="763"/>
      <c r="AO36" s="43"/>
      <c r="AP36" s="43"/>
      <c r="AQ36" s="43"/>
      <c r="AR36" s="43"/>
      <c r="AS36" s="43"/>
      <c r="AT36" s="43"/>
      <c r="AU36" s="43"/>
      <c r="AV36" s="43"/>
      <c r="AW36" s="43"/>
    </row>
    <row r="37" spans="1:49" ht="86.25" customHeight="1">
      <c r="A37" s="725" t="s">
        <v>191</v>
      </c>
      <c r="B37" s="729"/>
      <c r="C37" s="727" t="s">
        <v>192</v>
      </c>
      <c r="D37" s="728"/>
      <c r="E37" s="728"/>
      <c r="F37" s="765">
        <v>177</v>
      </c>
      <c r="G37" s="765"/>
      <c r="H37" s="765"/>
      <c r="I37" s="765">
        <v>58</v>
      </c>
      <c r="J37" s="765"/>
      <c r="K37" s="765"/>
      <c r="L37" s="751">
        <v>89567</v>
      </c>
      <c r="M37" s="751"/>
      <c r="N37" s="751"/>
      <c r="O37" s="751"/>
      <c r="P37" s="751"/>
      <c r="Q37" s="764">
        <v>23</v>
      </c>
      <c r="R37" s="764"/>
      <c r="S37" s="764"/>
      <c r="T37" s="763">
        <v>131239</v>
      </c>
      <c r="U37" s="763"/>
      <c r="V37" s="763"/>
      <c r="W37" s="763"/>
      <c r="X37" s="763"/>
      <c r="Y37" s="764">
        <v>6</v>
      </c>
      <c r="Z37" s="764"/>
      <c r="AA37" s="764"/>
      <c r="AB37" s="763">
        <v>52207</v>
      </c>
      <c r="AC37" s="763"/>
      <c r="AD37" s="763"/>
      <c r="AE37" s="763"/>
      <c r="AF37" s="763"/>
      <c r="AG37" s="764">
        <v>50</v>
      </c>
      <c r="AH37" s="764"/>
      <c r="AI37" s="764"/>
      <c r="AJ37" s="763">
        <v>1279310</v>
      </c>
      <c r="AK37" s="763"/>
      <c r="AL37" s="763"/>
      <c r="AM37" s="763"/>
      <c r="AN37" s="763"/>
      <c r="AO37" s="43"/>
      <c r="AP37" s="43"/>
      <c r="AQ37" s="43"/>
      <c r="AR37" s="43"/>
      <c r="AS37" s="43"/>
      <c r="AT37" s="43"/>
      <c r="AU37" s="43"/>
      <c r="AV37" s="43"/>
      <c r="AW37" s="43"/>
    </row>
    <row r="38" spans="1:49" ht="86.25" customHeight="1">
      <c r="A38" s="725" t="s">
        <v>243</v>
      </c>
      <c r="B38" s="726"/>
      <c r="C38" s="726"/>
      <c r="D38" s="726"/>
      <c r="E38" s="726"/>
      <c r="F38" s="765">
        <v>15</v>
      </c>
      <c r="G38" s="765"/>
      <c r="H38" s="765"/>
      <c r="I38" s="765">
        <v>2</v>
      </c>
      <c r="J38" s="765"/>
      <c r="K38" s="765"/>
      <c r="L38" s="751">
        <v>4545</v>
      </c>
      <c r="M38" s="751"/>
      <c r="N38" s="751"/>
      <c r="O38" s="751"/>
      <c r="P38" s="751"/>
      <c r="Q38" s="764">
        <v>1</v>
      </c>
      <c r="R38" s="764"/>
      <c r="S38" s="764"/>
      <c r="T38" s="763">
        <v>6206</v>
      </c>
      <c r="U38" s="763"/>
      <c r="V38" s="763"/>
      <c r="W38" s="763"/>
      <c r="X38" s="763"/>
      <c r="Y38" s="764">
        <v>0</v>
      </c>
      <c r="Z38" s="764"/>
      <c r="AA38" s="764"/>
      <c r="AB38" s="763">
        <v>0</v>
      </c>
      <c r="AC38" s="763"/>
      <c r="AD38" s="763"/>
      <c r="AE38" s="763"/>
      <c r="AF38" s="763"/>
      <c r="AG38" s="764">
        <v>2</v>
      </c>
      <c r="AH38" s="764"/>
      <c r="AI38" s="764"/>
      <c r="AJ38" s="763">
        <v>43096</v>
      </c>
      <c r="AK38" s="763"/>
      <c r="AL38" s="763"/>
      <c r="AM38" s="763"/>
      <c r="AN38" s="763"/>
      <c r="AO38" s="43"/>
      <c r="AP38" s="43"/>
      <c r="AQ38" s="43"/>
      <c r="AR38" s="43"/>
      <c r="AS38" s="43"/>
      <c r="AT38" s="43"/>
      <c r="AU38" s="43"/>
      <c r="AV38" s="43"/>
      <c r="AW38" s="43"/>
    </row>
    <row r="39" spans="1:49" ht="86.25" customHeight="1">
      <c r="A39" s="68" t="s">
        <v>193</v>
      </c>
      <c r="B39" s="727" t="s">
        <v>194</v>
      </c>
      <c r="C39" s="728"/>
      <c r="D39" s="728"/>
      <c r="E39" s="728"/>
      <c r="F39" s="765">
        <v>0</v>
      </c>
      <c r="G39" s="765"/>
      <c r="H39" s="765"/>
      <c r="I39" s="765">
        <v>0</v>
      </c>
      <c r="J39" s="765"/>
      <c r="K39" s="765"/>
      <c r="L39" s="751">
        <v>0</v>
      </c>
      <c r="M39" s="751"/>
      <c r="N39" s="751"/>
      <c r="O39" s="751"/>
      <c r="P39" s="751"/>
      <c r="Q39" s="764">
        <v>0</v>
      </c>
      <c r="R39" s="764"/>
      <c r="S39" s="764"/>
      <c r="T39" s="763">
        <v>0</v>
      </c>
      <c r="U39" s="763"/>
      <c r="V39" s="763"/>
      <c r="W39" s="763"/>
      <c r="X39" s="763"/>
      <c r="Y39" s="764">
        <v>0</v>
      </c>
      <c r="Z39" s="764"/>
      <c r="AA39" s="764"/>
      <c r="AB39" s="763">
        <v>0</v>
      </c>
      <c r="AC39" s="763"/>
      <c r="AD39" s="763"/>
      <c r="AE39" s="763"/>
      <c r="AF39" s="763"/>
      <c r="AG39" s="764">
        <v>0</v>
      </c>
      <c r="AH39" s="764"/>
      <c r="AI39" s="764"/>
      <c r="AJ39" s="763">
        <v>0</v>
      </c>
      <c r="AK39" s="763"/>
      <c r="AL39" s="763"/>
      <c r="AM39" s="763"/>
      <c r="AN39" s="763"/>
      <c r="AO39" s="43"/>
      <c r="AP39" s="43"/>
      <c r="AQ39" s="43"/>
      <c r="AR39" s="43"/>
      <c r="AS39" s="43"/>
      <c r="AT39" s="43"/>
      <c r="AU39" s="43"/>
      <c r="AV39" s="43"/>
      <c r="AW39" s="43"/>
    </row>
    <row r="40" spans="1:49" ht="86.25" customHeight="1">
      <c r="A40" s="69">
        <v>10</v>
      </c>
      <c r="B40" s="734" t="s">
        <v>244</v>
      </c>
      <c r="C40" s="691"/>
      <c r="D40" s="691"/>
      <c r="E40" s="691"/>
      <c r="F40" s="765">
        <v>0</v>
      </c>
      <c r="G40" s="765"/>
      <c r="H40" s="765"/>
      <c r="I40" s="765">
        <v>0</v>
      </c>
      <c r="J40" s="765"/>
      <c r="K40" s="765"/>
      <c r="L40" s="751">
        <v>0</v>
      </c>
      <c r="M40" s="751"/>
      <c r="N40" s="751"/>
      <c r="O40" s="751"/>
      <c r="P40" s="751"/>
      <c r="Q40" s="764">
        <v>0</v>
      </c>
      <c r="R40" s="764"/>
      <c r="S40" s="764"/>
      <c r="T40" s="763">
        <v>0</v>
      </c>
      <c r="U40" s="763"/>
      <c r="V40" s="763"/>
      <c r="W40" s="763"/>
      <c r="X40" s="763"/>
      <c r="Y40" s="764">
        <v>0</v>
      </c>
      <c r="Z40" s="764"/>
      <c r="AA40" s="764"/>
      <c r="AB40" s="763">
        <v>0</v>
      </c>
      <c r="AC40" s="763"/>
      <c r="AD40" s="763"/>
      <c r="AE40" s="763"/>
      <c r="AF40" s="763"/>
      <c r="AG40" s="764">
        <v>0</v>
      </c>
      <c r="AH40" s="764"/>
      <c r="AI40" s="764"/>
      <c r="AJ40" s="763">
        <v>0</v>
      </c>
      <c r="AK40" s="763"/>
      <c r="AL40" s="763"/>
      <c r="AM40" s="763"/>
      <c r="AN40" s="763"/>
      <c r="AO40" s="43"/>
      <c r="AP40" s="43"/>
      <c r="AQ40" s="43"/>
      <c r="AR40" s="43"/>
      <c r="AS40" s="43"/>
      <c r="AT40" s="43"/>
      <c r="AU40" s="43"/>
      <c r="AV40" s="43"/>
      <c r="AW40" s="43"/>
    </row>
    <row r="41" spans="1:49" ht="86.25" customHeight="1">
      <c r="A41" s="68" t="s">
        <v>195</v>
      </c>
      <c r="B41" s="732" t="s">
        <v>194</v>
      </c>
      <c r="C41" s="733"/>
      <c r="D41" s="733"/>
      <c r="E41" s="733"/>
      <c r="F41" s="765">
        <v>0</v>
      </c>
      <c r="G41" s="765"/>
      <c r="H41" s="765"/>
      <c r="I41" s="765">
        <v>0</v>
      </c>
      <c r="J41" s="765"/>
      <c r="K41" s="765"/>
      <c r="L41" s="751">
        <v>0</v>
      </c>
      <c r="M41" s="751"/>
      <c r="N41" s="751"/>
      <c r="O41" s="751"/>
      <c r="P41" s="751"/>
      <c r="Q41" s="764">
        <v>0</v>
      </c>
      <c r="R41" s="764"/>
      <c r="S41" s="764"/>
      <c r="T41" s="763">
        <v>0</v>
      </c>
      <c r="U41" s="763"/>
      <c r="V41" s="763"/>
      <c r="W41" s="763"/>
      <c r="X41" s="763"/>
      <c r="Y41" s="764">
        <v>0</v>
      </c>
      <c r="Z41" s="764"/>
      <c r="AA41" s="764"/>
      <c r="AB41" s="763">
        <v>0</v>
      </c>
      <c r="AC41" s="763"/>
      <c r="AD41" s="763"/>
      <c r="AE41" s="763"/>
      <c r="AF41" s="763"/>
      <c r="AG41" s="764">
        <v>0</v>
      </c>
      <c r="AH41" s="764"/>
      <c r="AI41" s="764"/>
      <c r="AJ41" s="763">
        <v>0</v>
      </c>
      <c r="AK41" s="763"/>
      <c r="AL41" s="763"/>
      <c r="AM41" s="763"/>
      <c r="AN41" s="763"/>
      <c r="AO41" s="43"/>
      <c r="AP41" s="43"/>
      <c r="AQ41" s="43"/>
      <c r="AR41" s="43"/>
      <c r="AS41" s="43"/>
      <c r="AT41" s="43"/>
      <c r="AU41" s="43"/>
      <c r="AV41" s="43"/>
      <c r="AW41" s="43"/>
    </row>
    <row r="42" spans="1:49" ht="86.25" customHeight="1">
      <c r="A42" s="69">
        <v>50</v>
      </c>
      <c r="B42" s="734" t="s">
        <v>244</v>
      </c>
      <c r="C42" s="691"/>
      <c r="D42" s="691"/>
      <c r="E42" s="691"/>
      <c r="F42" s="765">
        <v>0</v>
      </c>
      <c r="G42" s="765"/>
      <c r="H42" s="765"/>
      <c r="I42" s="765">
        <v>0</v>
      </c>
      <c r="J42" s="765"/>
      <c r="K42" s="765"/>
      <c r="L42" s="751">
        <v>0</v>
      </c>
      <c r="M42" s="751"/>
      <c r="N42" s="751"/>
      <c r="O42" s="751"/>
      <c r="P42" s="751"/>
      <c r="Q42" s="764">
        <v>0</v>
      </c>
      <c r="R42" s="764"/>
      <c r="S42" s="764"/>
      <c r="T42" s="763">
        <v>0</v>
      </c>
      <c r="U42" s="763"/>
      <c r="V42" s="763"/>
      <c r="W42" s="763"/>
      <c r="X42" s="763"/>
      <c r="Y42" s="764">
        <v>0</v>
      </c>
      <c r="Z42" s="764"/>
      <c r="AA42" s="764"/>
      <c r="AB42" s="763">
        <v>0</v>
      </c>
      <c r="AC42" s="763"/>
      <c r="AD42" s="763"/>
      <c r="AE42" s="763"/>
      <c r="AF42" s="763"/>
      <c r="AG42" s="764">
        <v>0</v>
      </c>
      <c r="AH42" s="764"/>
      <c r="AI42" s="764"/>
      <c r="AJ42" s="763">
        <v>0</v>
      </c>
      <c r="AK42" s="763"/>
      <c r="AL42" s="763"/>
      <c r="AM42" s="763"/>
      <c r="AN42" s="763"/>
      <c r="AO42" s="43"/>
      <c r="AP42" s="43"/>
      <c r="AQ42" s="43"/>
      <c r="AR42" s="43"/>
      <c r="AS42" s="43"/>
      <c r="AT42" s="43"/>
      <c r="AU42" s="43"/>
      <c r="AV42" s="43"/>
      <c r="AW42" s="43"/>
    </row>
    <row r="43" spans="1:49" ht="86.25" customHeight="1">
      <c r="A43" s="725" t="s">
        <v>279</v>
      </c>
      <c r="B43" s="737"/>
      <c r="C43" s="737"/>
      <c r="D43" s="737"/>
      <c r="E43" s="737"/>
      <c r="F43" s="765">
        <v>0</v>
      </c>
      <c r="G43" s="765"/>
      <c r="H43" s="765"/>
      <c r="I43" s="765">
        <v>0</v>
      </c>
      <c r="J43" s="765"/>
      <c r="K43" s="765"/>
      <c r="L43" s="751">
        <v>0</v>
      </c>
      <c r="M43" s="751"/>
      <c r="N43" s="751"/>
      <c r="O43" s="751"/>
      <c r="P43" s="751"/>
      <c r="Q43" s="764">
        <v>0</v>
      </c>
      <c r="R43" s="764"/>
      <c r="S43" s="764"/>
      <c r="T43" s="763">
        <v>0</v>
      </c>
      <c r="U43" s="763"/>
      <c r="V43" s="763"/>
      <c r="W43" s="763"/>
      <c r="X43" s="763"/>
      <c r="Y43" s="764">
        <v>0</v>
      </c>
      <c r="Z43" s="764"/>
      <c r="AA43" s="764"/>
      <c r="AB43" s="763">
        <v>0</v>
      </c>
      <c r="AC43" s="763"/>
      <c r="AD43" s="763"/>
      <c r="AE43" s="763"/>
      <c r="AF43" s="763"/>
      <c r="AG43" s="764">
        <v>0</v>
      </c>
      <c r="AH43" s="764"/>
      <c r="AI43" s="764"/>
      <c r="AJ43" s="763">
        <v>0</v>
      </c>
      <c r="AK43" s="763"/>
      <c r="AL43" s="763"/>
      <c r="AM43" s="763"/>
      <c r="AN43" s="763"/>
      <c r="AO43" s="43"/>
      <c r="AP43" s="43"/>
      <c r="AQ43" s="43"/>
      <c r="AR43" s="43"/>
      <c r="AS43" s="43"/>
      <c r="AT43" s="43"/>
      <c r="AU43" s="43"/>
      <c r="AV43" s="43"/>
      <c r="AW43" s="43"/>
    </row>
    <row r="44" spans="1:49" ht="86.25" customHeight="1">
      <c r="A44" s="725" t="s">
        <v>245</v>
      </c>
      <c r="B44" s="737"/>
      <c r="C44" s="737"/>
      <c r="D44" s="737"/>
      <c r="E44" s="737"/>
      <c r="F44" s="765">
        <v>0</v>
      </c>
      <c r="G44" s="765"/>
      <c r="H44" s="765"/>
      <c r="I44" s="765">
        <v>0</v>
      </c>
      <c r="J44" s="765"/>
      <c r="K44" s="765"/>
      <c r="L44" s="751">
        <v>0</v>
      </c>
      <c r="M44" s="751"/>
      <c r="N44" s="751"/>
      <c r="O44" s="751"/>
      <c r="P44" s="751"/>
      <c r="Q44" s="764">
        <v>0</v>
      </c>
      <c r="R44" s="764"/>
      <c r="S44" s="764"/>
      <c r="T44" s="763">
        <v>0</v>
      </c>
      <c r="U44" s="763"/>
      <c r="V44" s="763"/>
      <c r="W44" s="763"/>
      <c r="X44" s="763"/>
      <c r="Y44" s="764">
        <v>0</v>
      </c>
      <c r="Z44" s="764"/>
      <c r="AA44" s="764"/>
      <c r="AB44" s="763">
        <v>0</v>
      </c>
      <c r="AC44" s="763"/>
      <c r="AD44" s="763"/>
      <c r="AE44" s="763"/>
      <c r="AF44" s="763"/>
      <c r="AG44" s="764">
        <v>0</v>
      </c>
      <c r="AH44" s="764"/>
      <c r="AI44" s="764"/>
      <c r="AJ44" s="763">
        <v>0</v>
      </c>
      <c r="AK44" s="763"/>
      <c r="AL44" s="763"/>
      <c r="AM44" s="763"/>
      <c r="AN44" s="763"/>
      <c r="AO44" s="43"/>
      <c r="AP44" s="43"/>
      <c r="AQ44" s="43"/>
      <c r="AR44" s="43"/>
      <c r="AS44" s="43"/>
      <c r="AT44" s="43"/>
      <c r="AU44" s="43"/>
      <c r="AV44" s="43"/>
      <c r="AW44" s="43"/>
    </row>
    <row r="45" spans="1:49" ht="86.25" customHeight="1" thickBot="1">
      <c r="A45" s="735" t="s">
        <v>36</v>
      </c>
      <c r="B45" s="736"/>
      <c r="C45" s="736"/>
      <c r="D45" s="736"/>
      <c r="E45" s="736"/>
      <c r="F45" s="766">
        <f>SUM(F33:H44)</f>
        <v>11305</v>
      </c>
      <c r="G45" s="766"/>
      <c r="H45" s="766"/>
      <c r="I45" s="766">
        <f>SUM(I33:K44)</f>
        <v>3017</v>
      </c>
      <c r="J45" s="766"/>
      <c r="K45" s="766"/>
      <c r="L45" s="766">
        <f>SUM(L33:P44)</f>
        <v>3362934</v>
      </c>
      <c r="M45" s="766"/>
      <c r="N45" s="766"/>
      <c r="O45" s="766"/>
      <c r="P45" s="766"/>
      <c r="Q45" s="767">
        <f>SUM(Q33:S44)</f>
        <v>481</v>
      </c>
      <c r="R45" s="767"/>
      <c r="S45" s="767"/>
      <c r="T45" s="767">
        <f>SUM(T33:X44)</f>
        <v>2728784</v>
      </c>
      <c r="U45" s="767"/>
      <c r="V45" s="767"/>
      <c r="W45" s="767"/>
      <c r="X45" s="767"/>
      <c r="Y45" s="767">
        <f>SUM(Y33:AA44)</f>
        <v>138</v>
      </c>
      <c r="Z45" s="767"/>
      <c r="AA45" s="767"/>
      <c r="AB45" s="767">
        <f>SUM(AB33:AF44)</f>
        <v>1267306</v>
      </c>
      <c r="AC45" s="767"/>
      <c r="AD45" s="767"/>
      <c r="AE45" s="767"/>
      <c r="AF45" s="767"/>
      <c r="AG45" s="767">
        <f>SUM(AG33:AI44)</f>
        <v>593</v>
      </c>
      <c r="AH45" s="767"/>
      <c r="AI45" s="767"/>
      <c r="AJ45" s="767">
        <f>SUM(AJ33:AN44)</f>
        <v>13322318</v>
      </c>
      <c r="AK45" s="767"/>
      <c r="AL45" s="767"/>
      <c r="AM45" s="767"/>
      <c r="AN45" s="767"/>
      <c r="AO45" s="43"/>
      <c r="AP45" s="43"/>
      <c r="AQ45" s="43"/>
      <c r="AR45" s="43"/>
      <c r="AS45" s="43"/>
      <c r="AT45" s="43"/>
      <c r="AU45" s="43"/>
      <c r="AV45" s="43"/>
      <c r="AW45" s="43"/>
    </row>
    <row r="46" spans="1:49" ht="13.5" customHeight="1" thickTop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spans="1:49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2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2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38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</sheetData>
  <sheetProtection/>
  <mergeCells count="292">
    <mergeCell ref="AJ44:AN44"/>
    <mergeCell ref="AG42:AI42"/>
    <mergeCell ref="AJ42:AN42"/>
    <mergeCell ref="AB45:AF45"/>
    <mergeCell ref="AG45:AI45"/>
    <mergeCell ref="AJ45:AN45"/>
    <mergeCell ref="AB43:AF43"/>
    <mergeCell ref="AG43:AI43"/>
    <mergeCell ref="AJ43:AN43"/>
    <mergeCell ref="AB44:AF44"/>
    <mergeCell ref="AJ38:AN38"/>
    <mergeCell ref="AG38:AI38"/>
    <mergeCell ref="AB38:AF38"/>
    <mergeCell ref="AB40:AF40"/>
    <mergeCell ref="AG40:AI40"/>
    <mergeCell ref="AB39:AF39"/>
    <mergeCell ref="AJ34:AN34"/>
    <mergeCell ref="AB35:AF35"/>
    <mergeCell ref="AG35:AI35"/>
    <mergeCell ref="AJ35:AN35"/>
    <mergeCell ref="AB36:AF36"/>
    <mergeCell ref="AG36:AI36"/>
    <mergeCell ref="AJ36:AN36"/>
    <mergeCell ref="Y44:AA44"/>
    <mergeCell ref="AG39:AI39"/>
    <mergeCell ref="AB33:AF33"/>
    <mergeCell ref="AG33:AI33"/>
    <mergeCell ref="AB34:AF34"/>
    <mergeCell ref="AG34:AI34"/>
    <mergeCell ref="Y43:AA43"/>
    <mergeCell ref="AG44:AI44"/>
    <mergeCell ref="AB37:AF37"/>
    <mergeCell ref="AG37:AI37"/>
    <mergeCell ref="Y41:AA41"/>
    <mergeCell ref="AJ37:AN37"/>
    <mergeCell ref="T45:X45"/>
    <mergeCell ref="Y45:AA45"/>
    <mergeCell ref="AJ40:AN40"/>
    <mergeCell ref="AJ39:AN39"/>
    <mergeCell ref="AB41:AF41"/>
    <mergeCell ref="AG41:AI41"/>
    <mergeCell ref="AJ41:AN41"/>
    <mergeCell ref="AB42:AF42"/>
    <mergeCell ref="Y42:AA42"/>
    <mergeCell ref="T43:X43"/>
    <mergeCell ref="Y38:AA38"/>
    <mergeCell ref="Q40:S40"/>
    <mergeCell ref="Q41:S41"/>
    <mergeCell ref="T39:X39"/>
    <mergeCell ref="Y39:AA39"/>
    <mergeCell ref="T40:X40"/>
    <mergeCell ref="Y40:AA40"/>
    <mergeCell ref="T41:X41"/>
    <mergeCell ref="T36:X36"/>
    <mergeCell ref="Y36:AA36"/>
    <mergeCell ref="T37:X37"/>
    <mergeCell ref="Y37:AA37"/>
    <mergeCell ref="Q43:S43"/>
    <mergeCell ref="Q44:S44"/>
    <mergeCell ref="Q38:S38"/>
    <mergeCell ref="Q39:S39"/>
    <mergeCell ref="Q42:S42"/>
    <mergeCell ref="T42:X42"/>
    <mergeCell ref="Q45:S45"/>
    <mergeCell ref="T38:X38"/>
    <mergeCell ref="T44:X44"/>
    <mergeCell ref="L44:P44"/>
    <mergeCell ref="L45:P45"/>
    <mergeCell ref="Q33:S33"/>
    <mergeCell ref="Q34:S34"/>
    <mergeCell ref="Q35:S35"/>
    <mergeCell ref="Q36:S36"/>
    <mergeCell ref="Q37:S37"/>
    <mergeCell ref="F44:H44"/>
    <mergeCell ref="I44:K44"/>
    <mergeCell ref="L38:P38"/>
    <mergeCell ref="L39:P39"/>
    <mergeCell ref="L40:P40"/>
    <mergeCell ref="L43:P43"/>
    <mergeCell ref="L41:P41"/>
    <mergeCell ref="L42:P42"/>
    <mergeCell ref="F45:H45"/>
    <mergeCell ref="I45:K45"/>
    <mergeCell ref="F40:H40"/>
    <mergeCell ref="I40:K40"/>
    <mergeCell ref="F41:H41"/>
    <mergeCell ref="I41:K41"/>
    <mergeCell ref="F43:H43"/>
    <mergeCell ref="I43:K43"/>
    <mergeCell ref="F42:H42"/>
    <mergeCell ref="I42:K42"/>
    <mergeCell ref="F39:H39"/>
    <mergeCell ref="I39:K39"/>
    <mergeCell ref="T34:X34"/>
    <mergeCell ref="Y34:AA34"/>
    <mergeCell ref="F35:H35"/>
    <mergeCell ref="F37:H37"/>
    <mergeCell ref="I37:K37"/>
    <mergeCell ref="F38:H38"/>
    <mergeCell ref="I38:K38"/>
    <mergeCell ref="L37:P37"/>
    <mergeCell ref="AJ33:AN33"/>
    <mergeCell ref="I35:K35"/>
    <mergeCell ref="F36:H36"/>
    <mergeCell ref="I36:K36"/>
    <mergeCell ref="L35:P35"/>
    <mergeCell ref="L36:P36"/>
    <mergeCell ref="T35:X35"/>
    <mergeCell ref="Y35:AA35"/>
    <mergeCell ref="F33:H33"/>
    <mergeCell ref="I33:K33"/>
    <mergeCell ref="AG24:AJ24"/>
    <mergeCell ref="T33:X33"/>
    <mergeCell ref="Y33:AA33"/>
    <mergeCell ref="AK20:AN20"/>
    <mergeCell ref="AK22:AN22"/>
    <mergeCell ref="AK23:AN23"/>
    <mergeCell ref="AK24:AN24"/>
    <mergeCell ref="Y25:AB25"/>
    <mergeCell ref="Q24:T24"/>
    <mergeCell ref="AC25:AF25"/>
    <mergeCell ref="I25:L25"/>
    <mergeCell ref="M25:P25"/>
    <mergeCell ref="Q25:T25"/>
    <mergeCell ref="U25:X25"/>
    <mergeCell ref="AG25:AJ25"/>
    <mergeCell ref="AK25:AN25"/>
    <mergeCell ref="M23:P23"/>
    <mergeCell ref="Q23:T23"/>
    <mergeCell ref="AG23:AJ23"/>
    <mergeCell ref="Q22:T22"/>
    <mergeCell ref="U22:X22"/>
    <mergeCell ref="AK18:AN18"/>
    <mergeCell ref="AK19:AN19"/>
    <mergeCell ref="AK21:AN21"/>
    <mergeCell ref="Y22:AB22"/>
    <mergeCell ref="U23:X23"/>
    <mergeCell ref="AK14:AN14"/>
    <mergeCell ref="AK15:AN15"/>
    <mergeCell ref="AK16:AN16"/>
    <mergeCell ref="AK17:AN17"/>
    <mergeCell ref="AC23:AF23"/>
    <mergeCell ref="Q18:T18"/>
    <mergeCell ref="AC21:AF21"/>
    <mergeCell ref="AC20:AF20"/>
    <mergeCell ref="U18:X18"/>
    <mergeCell ref="Y18:AB18"/>
    <mergeCell ref="Y19:AB19"/>
    <mergeCell ref="Y20:AB20"/>
    <mergeCell ref="U24:X24"/>
    <mergeCell ref="Y24:AB24"/>
    <mergeCell ref="Y23:AB23"/>
    <mergeCell ref="AC14:AF14"/>
    <mergeCell ref="M19:P19"/>
    <mergeCell ref="Q19:T19"/>
    <mergeCell ref="U19:X19"/>
    <mergeCell ref="Q15:T15"/>
    <mergeCell ref="Q14:T14"/>
    <mergeCell ref="AC24:AF24"/>
    <mergeCell ref="AG14:AJ14"/>
    <mergeCell ref="Q16:T16"/>
    <mergeCell ref="AG17:AJ17"/>
    <mergeCell ref="U16:X16"/>
    <mergeCell ref="Y16:AB16"/>
    <mergeCell ref="U15:X15"/>
    <mergeCell ref="Y15:AB15"/>
    <mergeCell ref="AC15:AF15"/>
    <mergeCell ref="U14:X14"/>
    <mergeCell ref="Y14:AB14"/>
    <mergeCell ref="AG22:AJ22"/>
    <mergeCell ref="AC18:AF18"/>
    <mergeCell ref="AG18:AJ18"/>
    <mergeCell ref="AC19:AF19"/>
    <mergeCell ref="AG19:AJ19"/>
    <mergeCell ref="AG20:AJ20"/>
    <mergeCell ref="AG21:AJ21"/>
    <mergeCell ref="AC22:AF22"/>
    <mergeCell ref="I22:L22"/>
    <mergeCell ref="AG15:AJ15"/>
    <mergeCell ref="AG16:AJ16"/>
    <mergeCell ref="Q17:T17"/>
    <mergeCell ref="U17:X17"/>
    <mergeCell ref="Y17:AB17"/>
    <mergeCell ref="AC16:AF16"/>
    <mergeCell ref="AC17:AF17"/>
    <mergeCell ref="Q20:T20"/>
    <mergeCell ref="U20:X20"/>
    <mergeCell ref="I23:L23"/>
    <mergeCell ref="I24:L24"/>
    <mergeCell ref="M13:P13"/>
    <mergeCell ref="M16:P16"/>
    <mergeCell ref="M20:P20"/>
    <mergeCell ref="M22:P22"/>
    <mergeCell ref="M24:P24"/>
    <mergeCell ref="M14:P14"/>
    <mergeCell ref="M17:P17"/>
    <mergeCell ref="M15:P15"/>
    <mergeCell ref="Q30:X30"/>
    <mergeCell ref="Y31:AA32"/>
    <mergeCell ref="Y30:AF30"/>
    <mergeCell ref="T31:X32"/>
    <mergeCell ref="AG31:AI32"/>
    <mergeCell ref="AG30:AN30"/>
    <mergeCell ref="AB31:AF32"/>
    <mergeCell ref="AJ31:AN32"/>
    <mergeCell ref="L33:P33"/>
    <mergeCell ref="L34:P34"/>
    <mergeCell ref="L31:P32"/>
    <mergeCell ref="F34:H34"/>
    <mergeCell ref="I34:K34"/>
    <mergeCell ref="A34:B34"/>
    <mergeCell ref="A36:B36"/>
    <mergeCell ref="C36:E36"/>
    <mergeCell ref="C33:E33"/>
    <mergeCell ref="A33:B33"/>
    <mergeCell ref="A35:B35"/>
    <mergeCell ref="C35:E35"/>
    <mergeCell ref="C34:E34"/>
    <mergeCell ref="A5:AW6"/>
    <mergeCell ref="AK8:AN11"/>
    <mergeCell ref="AG8:AJ11"/>
    <mergeCell ref="AG12:AJ12"/>
    <mergeCell ref="U8:AF8"/>
    <mergeCell ref="A7:H12"/>
    <mergeCell ref="AK7:AN7"/>
    <mergeCell ref="I8:T8"/>
    <mergeCell ref="A13:B13"/>
    <mergeCell ref="C13:H13"/>
    <mergeCell ref="AK13:AN13"/>
    <mergeCell ref="AC12:AF12"/>
    <mergeCell ref="Y9:AB12"/>
    <mergeCell ref="AK12:AN12"/>
    <mergeCell ref="AC9:AF11"/>
    <mergeCell ref="U9:X12"/>
    <mergeCell ref="Q9:T11"/>
    <mergeCell ref="Q12:T12"/>
    <mergeCell ref="B39:E39"/>
    <mergeCell ref="B41:E41"/>
    <mergeCell ref="B40:E40"/>
    <mergeCell ref="A45:E45"/>
    <mergeCell ref="A44:E44"/>
    <mergeCell ref="A43:E43"/>
    <mergeCell ref="B42:E42"/>
    <mergeCell ref="A14:H14"/>
    <mergeCell ref="C15:H15"/>
    <mergeCell ref="I16:L16"/>
    <mergeCell ref="A16:H16"/>
    <mergeCell ref="I15:L15"/>
    <mergeCell ref="A38:E38"/>
    <mergeCell ref="C37:E37"/>
    <mergeCell ref="A37:B37"/>
    <mergeCell ref="A15:B15"/>
    <mergeCell ref="A24:B24"/>
    <mergeCell ref="A19:H19"/>
    <mergeCell ref="D20:H20"/>
    <mergeCell ref="A20:C20"/>
    <mergeCell ref="A18:C18"/>
    <mergeCell ref="A21:H21"/>
    <mergeCell ref="I17:L17"/>
    <mergeCell ref="I18:L18"/>
    <mergeCell ref="I19:L19"/>
    <mergeCell ref="I20:L20"/>
    <mergeCell ref="D22:H22"/>
    <mergeCell ref="A22:C22"/>
    <mergeCell ref="M18:P18"/>
    <mergeCell ref="M21:P21"/>
    <mergeCell ref="F31:H32"/>
    <mergeCell ref="A30:E32"/>
    <mergeCell ref="A28:W29"/>
    <mergeCell ref="A23:H23"/>
    <mergeCell ref="A25:H25"/>
    <mergeCell ref="I31:K32"/>
    <mergeCell ref="C24:H24"/>
    <mergeCell ref="I30:P30"/>
    <mergeCell ref="F30:H30"/>
    <mergeCell ref="Q31:S32"/>
    <mergeCell ref="I7:AJ7"/>
    <mergeCell ref="M9:P12"/>
    <mergeCell ref="I9:L12"/>
    <mergeCell ref="I13:L13"/>
    <mergeCell ref="Q13:T13"/>
    <mergeCell ref="U13:X13"/>
    <mergeCell ref="Y13:AB13"/>
    <mergeCell ref="AC13:AF13"/>
    <mergeCell ref="AG13:AJ13"/>
    <mergeCell ref="A17:H17"/>
    <mergeCell ref="D18:H18"/>
    <mergeCell ref="Y21:AB21"/>
    <mergeCell ref="I14:L14"/>
    <mergeCell ref="I21:L21"/>
    <mergeCell ref="Q21:T21"/>
    <mergeCell ref="U21:X21"/>
  </mergeCells>
  <printOptions horizontalCentered="1" verticalCentered="1"/>
  <pageMargins left="0.7874015748031497" right="0.7874015748031497" top="0.984251968503937" bottom="0.7874015748031497" header="0" footer="0"/>
  <pageSetup horizontalDpi="600" verticalDpi="600" orientation="portrait" paperSize="9" scale="2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J50"/>
  <sheetViews>
    <sheetView view="pageBreakPreview" zoomScale="25" zoomScaleNormal="50" zoomScaleSheetLayoutView="25" zoomScalePageLayoutView="0" workbookViewId="0" topLeftCell="A1">
      <selection activeCell="AG34" sqref="AG34:AJ45"/>
    </sheetView>
  </sheetViews>
  <sheetFormatPr defaultColWidth="2.625" defaultRowHeight="13.5"/>
  <cols>
    <col min="1" max="36" width="9.625" style="0" customWidth="1"/>
  </cols>
  <sheetData>
    <row r="1" ht="13.5" customHeight="1"/>
    <row r="2" ht="13.5" customHeight="1"/>
    <row r="3" ht="13.5" customHeight="1"/>
    <row r="4" ht="13.5" customHeight="1"/>
    <row r="5" ht="22.5" customHeight="1"/>
    <row r="6" ht="22.5" customHeight="1" thickBot="1"/>
    <row r="7" spans="1:36" ht="41.25" customHeight="1" thickTop="1">
      <c r="A7" s="800" t="s">
        <v>286</v>
      </c>
      <c r="B7" s="800"/>
      <c r="C7" s="800"/>
      <c r="D7" s="800"/>
      <c r="E7" s="800"/>
      <c r="F7" s="800"/>
      <c r="G7" s="800"/>
      <c r="H7" s="801"/>
      <c r="I7" s="781" t="s">
        <v>55</v>
      </c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 t="s">
        <v>56</v>
      </c>
      <c r="V7" s="781"/>
      <c r="W7" s="781"/>
      <c r="X7" s="781"/>
      <c r="Y7" s="781"/>
      <c r="Z7" s="781"/>
      <c r="AA7" s="781"/>
      <c r="AB7" s="781"/>
      <c r="AC7" s="781"/>
      <c r="AD7" s="781"/>
      <c r="AE7" s="781"/>
      <c r="AF7" s="781"/>
      <c r="AG7" s="781"/>
      <c r="AH7" s="781"/>
      <c r="AI7" s="781"/>
      <c r="AJ7" s="782"/>
    </row>
    <row r="8" spans="1:36" ht="39" customHeight="1">
      <c r="A8" s="784" t="s">
        <v>196</v>
      </c>
      <c r="B8" s="784"/>
      <c r="C8" s="784"/>
      <c r="D8" s="784"/>
      <c r="E8" s="784" t="s">
        <v>280</v>
      </c>
      <c r="F8" s="784"/>
      <c r="G8" s="784"/>
      <c r="H8" s="784"/>
      <c r="I8" s="784" t="s">
        <v>282</v>
      </c>
      <c r="J8" s="784"/>
      <c r="K8" s="784"/>
      <c r="L8" s="784"/>
      <c r="M8" s="784" t="s">
        <v>283</v>
      </c>
      <c r="N8" s="784"/>
      <c r="O8" s="784"/>
      <c r="P8" s="784"/>
      <c r="Q8" s="784" t="s">
        <v>284</v>
      </c>
      <c r="R8" s="784"/>
      <c r="S8" s="784"/>
      <c r="T8" s="784"/>
      <c r="U8" s="786" t="s">
        <v>108</v>
      </c>
      <c r="V8" s="787"/>
      <c r="W8" s="787"/>
      <c r="X8" s="788"/>
      <c r="Y8" s="786" t="s">
        <v>57</v>
      </c>
      <c r="Z8" s="787"/>
      <c r="AA8" s="787"/>
      <c r="AB8" s="788"/>
      <c r="AC8" s="786" t="s">
        <v>58</v>
      </c>
      <c r="AD8" s="787"/>
      <c r="AE8" s="787"/>
      <c r="AF8" s="788"/>
      <c r="AG8" s="786" t="s">
        <v>59</v>
      </c>
      <c r="AH8" s="787"/>
      <c r="AI8" s="787"/>
      <c r="AJ8" s="795"/>
    </row>
    <row r="9" spans="1:36" ht="39" customHeight="1">
      <c r="A9" s="784"/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9"/>
      <c r="V9" s="790"/>
      <c r="W9" s="790"/>
      <c r="X9" s="791"/>
      <c r="Y9" s="789"/>
      <c r="Z9" s="790"/>
      <c r="AA9" s="790"/>
      <c r="AB9" s="791"/>
      <c r="AC9" s="789"/>
      <c r="AD9" s="790"/>
      <c r="AE9" s="790"/>
      <c r="AF9" s="791"/>
      <c r="AG9" s="789"/>
      <c r="AH9" s="790"/>
      <c r="AI9" s="790"/>
      <c r="AJ9" s="796"/>
    </row>
    <row r="10" spans="1:36" ht="39" customHeight="1">
      <c r="A10" s="784"/>
      <c r="B10" s="784"/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9"/>
      <c r="V10" s="790"/>
      <c r="W10" s="790"/>
      <c r="X10" s="791"/>
      <c r="Y10" s="789"/>
      <c r="Z10" s="790"/>
      <c r="AA10" s="790"/>
      <c r="AB10" s="791"/>
      <c r="AC10" s="789"/>
      <c r="AD10" s="790"/>
      <c r="AE10" s="790"/>
      <c r="AF10" s="791"/>
      <c r="AG10" s="789"/>
      <c r="AH10" s="790"/>
      <c r="AI10" s="790"/>
      <c r="AJ10" s="796"/>
    </row>
    <row r="11" spans="1:36" ht="39" customHeight="1">
      <c r="A11" s="785"/>
      <c r="B11" s="785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9"/>
      <c r="V11" s="790"/>
      <c r="W11" s="790"/>
      <c r="X11" s="791"/>
      <c r="Y11" s="789"/>
      <c r="Z11" s="790"/>
      <c r="AA11" s="790"/>
      <c r="AB11" s="791"/>
      <c r="AC11" s="789"/>
      <c r="AD11" s="790"/>
      <c r="AE11" s="790"/>
      <c r="AF11" s="791"/>
      <c r="AG11" s="789"/>
      <c r="AH11" s="790"/>
      <c r="AI11" s="790"/>
      <c r="AJ11" s="796"/>
    </row>
    <row r="12" spans="1:36" ht="31.5" customHeight="1">
      <c r="A12" s="799" t="s">
        <v>197</v>
      </c>
      <c r="B12" s="799"/>
      <c r="C12" s="799"/>
      <c r="D12" s="799"/>
      <c r="E12" s="799" t="s">
        <v>198</v>
      </c>
      <c r="F12" s="799"/>
      <c r="G12" s="799"/>
      <c r="H12" s="799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92"/>
      <c r="V12" s="793"/>
      <c r="W12" s="793"/>
      <c r="X12" s="794"/>
      <c r="Y12" s="792"/>
      <c r="Z12" s="793"/>
      <c r="AA12" s="793"/>
      <c r="AB12" s="794"/>
      <c r="AC12" s="792"/>
      <c r="AD12" s="793"/>
      <c r="AE12" s="793"/>
      <c r="AF12" s="794"/>
      <c r="AG12" s="792"/>
      <c r="AH12" s="793"/>
      <c r="AI12" s="793"/>
      <c r="AJ12" s="797"/>
    </row>
    <row r="13" spans="1:36" ht="94.5" customHeight="1">
      <c r="A13" s="772">
        <v>865</v>
      </c>
      <c r="B13" s="772"/>
      <c r="C13" s="772"/>
      <c r="D13" s="772"/>
      <c r="E13" s="771">
        <f>SUM('P70'!AK13:AN13)+SUM('P71'!A13:D13)</f>
        <v>1133</v>
      </c>
      <c r="F13" s="771"/>
      <c r="G13" s="771"/>
      <c r="H13" s="771"/>
      <c r="I13" s="771">
        <f>SUM('P70'!Q13:T13)+SUM('P70'!AK13:AN13)</f>
        <v>282</v>
      </c>
      <c r="J13" s="771"/>
      <c r="K13" s="771"/>
      <c r="L13" s="771"/>
      <c r="M13" s="771">
        <f>SUM('P70'!AC13:AF13)+SUM('P71'!A13:D13)</f>
        <v>888</v>
      </c>
      <c r="N13" s="771"/>
      <c r="O13" s="771"/>
      <c r="P13" s="771"/>
      <c r="Q13" s="771">
        <f>SUM('P70'!AG13:AJ13)+SUM('P71'!E13:H13)</f>
        <v>1170</v>
      </c>
      <c r="R13" s="771"/>
      <c r="S13" s="771"/>
      <c r="T13" s="771"/>
      <c r="U13" s="772">
        <v>372</v>
      </c>
      <c r="V13" s="772"/>
      <c r="W13" s="772"/>
      <c r="X13" s="772"/>
      <c r="Y13" s="772">
        <v>503</v>
      </c>
      <c r="Z13" s="772"/>
      <c r="AA13" s="772"/>
      <c r="AB13" s="772"/>
      <c r="AC13" s="772">
        <v>28</v>
      </c>
      <c r="AD13" s="772"/>
      <c r="AE13" s="772"/>
      <c r="AF13" s="772"/>
      <c r="AG13" s="772">
        <v>28</v>
      </c>
      <c r="AH13" s="772"/>
      <c r="AI13" s="772"/>
      <c r="AJ13" s="802"/>
    </row>
    <row r="14" spans="1:36" ht="94.5" customHeight="1">
      <c r="A14" s="772">
        <v>4764</v>
      </c>
      <c r="B14" s="772"/>
      <c r="C14" s="772"/>
      <c r="D14" s="772"/>
      <c r="E14" s="771">
        <f>SUM('P70'!AK14:AN14)+SUM('P71'!A14:D14)</f>
        <v>6282</v>
      </c>
      <c r="F14" s="771"/>
      <c r="G14" s="771"/>
      <c r="H14" s="771"/>
      <c r="I14" s="771">
        <f>SUM('P70'!Q14:T14)+SUM('P70'!AK14:AN14)</f>
        <v>1621</v>
      </c>
      <c r="J14" s="771"/>
      <c r="K14" s="771"/>
      <c r="L14" s="771"/>
      <c r="M14" s="771">
        <f>SUM('P70'!AC14:AF14)+SUM('P71'!A14:D14)</f>
        <v>4902</v>
      </c>
      <c r="N14" s="771"/>
      <c r="O14" s="771"/>
      <c r="P14" s="771"/>
      <c r="Q14" s="771">
        <f>SUM('P70'!AG14:AJ14)+SUM('P71'!E14:H14)</f>
        <v>6523</v>
      </c>
      <c r="R14" s="771"/>
      <c r="S14" s="771"/>
      <c r="T14" s="771"/>
      <c r="U14" s="772">
        <v>774</v>
      </c>
      <c r="V14" s="772"/>
      <c r="W14" s="772"/>
      <c r="X14" s="772"/>
      <c r="Y14" s="772">
        <v>1747</v>
      </c>
      <c r="Z14" s="772"/>
      <c r="AA14" s="772"/>
      <c r="AB14" s="772"/>
      <c r="AC14" s="772">
        <v>210</v>
      </c>
      <c r="AD14" s="772"/>
      <c r="AE14" s="772"/>
      <c r="AF14" s="772"/>
      <c r="AG14" s="772">
        <v>25</v>
      </c>
      <c r="AH14" s="772"/>
      <c r="AI14" s="772"/>
      <c r="AJ14" s="802"/>
    </row>
    <row r="15" spans="1:36" ht="94.5" customHeight="1">
      <c r="A15" s="772">
        <v>3878</v>
      </c>
      <c r="B15" s="772"/>
      <c r="C15" s="772"/>
      <c r="D15" s="772"/>
      <c r="E15" s="771">
        <f>SUM('P70'!AK15:AN15)+SUM('P71'!A15:D15)</f>
        <v>5202</v>
      </c>
      <c r="F15" s="771"/>
      <c r="G15" s="771"/>
      <c r="H15" s="771"/>
      <c r="I15" s="771">
        <f>SUM('P70'!Q15:T15)+SUM('P70'!AK15:AN15)</f>
        <v>1467</v>
      </c>
      <c r="J15" s="771"/>
      <c r="K15" s="771"/>
      <c r="L15" s="771"/>
      <c r="M15" s="771">
        <f>SUM('P70'!AC15:AF15)+SUM('P71'!A15:D15)</f>
        <v>4074</v>
      </c>
      <c r="N15" s="771"/>
      <c r="O15" s="771"/>
      <c r="P15" s="771"/>
      <c r="Q15" s="771">
        <f>SUM('P70'!AG15:AJ15)+SUM('P71'!E15:H15)</f>
        <v>5541</v>
      </c>
      <c r="R15" s="771"/>
      <c r="S15" s="771"/>
      <c r="T15" s="771"/>
      <c r="U15" s="772">
        <v>353</v>
      </c>
      <c r="V15" s="772"/>
      <c r="W15" s="772"/>
      <c r="X15" s="772"/>
      <c r="Y15" s="772">
        <v>799</v>
      </c>
      <c r="Z15" s="772"/>
      <c r="AA15" s="772"/>
      <c r="AB15" s="772"/>
      <c r="AC15" s="772">
        <v>215</v>
      </c>
      <c r="AD15" s="772"/>
      <c r="AE15" s="772"/>
      <c r="AF15" s="772"/>
      <c r="AG15" s="772">
        <v>6</v>
      </c>
      <c r="AH15" s="772"/>
      <c r="AI15" s="772"/>
      <c r="AJ15" s="802"/>
    </row>
    <row r="16" spans="1:36" ht="94.5" customHeight="1">
      <c r="A16" s="772">
        <v>1113</v>
      </c>
      <c r="B16" s="772"/>
      <c r="C16" s="772"/>
      <c r="D16" s="772"/>
      <c r="E16" s="771">
        <f>SUM('P70'!AK16:AN16)+SUM('P71'!A16:D16)</f>
        <v>1849</v>
      </c>
      <c r="F16" s="771"/>
      <c r="G16" s="771"/>
      <c r="H16" s="771"/>
      <c r="I16" s="771">
        <f>SUM('P70'!Q16:T16)+SUM('P70'!AK16:AN16)</f>
        <v>853</v>
      </c>
      <c r="J16" s="771"/>
      <c r="K16" s="771"/>
      <c r="L16" s="771"/>
      <c r="M16" s="771">
        <f>SUM('P70'!AC16:AF16)+SUM('P71'!A16:D16)</f>
        <v>1249</v>
      </c>
      <c r="N16" s="771"/>
      <c r="O16" s="771"/>
      <c r="P16" s="771"/>
      <c r="Q16" s="771">
        <f>SUM('P70'!AG16:AJ16)+SUM('P71'!E16:H16)</f>
        <v>2102</v>
      </c>
      <c r="R16" s="771"/>
      <c r="S16" s="771"/>
      <c r="T16" s="771"/>
      <c r="U16" s="772">
        <v>102</v>
      </c>
      <c r="V16" s="772"/>
      <c r="W16" s="772"/>
      <c r="X16" s="772"/>
      <c r="Y16" s="772">
        <v>249</v>
      </c>
      <c r="Z16" s="772"/>
      <c r="AA16" s="772"/>
      <c r="AB16" s="772"/>
      <c r="AC16" s="772">
        <v>93</v>
      </c>
      <c r="AD16" s="772"/>
      <c r="AE16" s="772"/>
      <c r="AF16" s="772"/>
      <c r="AG16" s="772">
        <v>6</v>
      </c>
      <c r="AH16" s="772"/>
      <c r="AI16" s="772"/>
      <c r="AJ16" s="802"/>
    </row>
    <row r="17" spans="1:36" ht="94.5" customHeight="1">
      <c r="A17" s="772">
        <v>140</v>
      </c>
      <c r="B17" s="772"/>
      <c r="C17" s="772"/>
      <c r="D17" s="772"/>
      <c r="E17" s="771">
        <f>SUM('P70'!AK17:AN17)+SUM('P71'!A17:D17)</f>
        <v>258</v>
      </c>
      <c r="F17" s="771"/>
      <c r="G17" s="771"/>
      <c r="H17" s="771"/>
      <c r="I17" s="771">
        <f>SUM('P70'!Q17:T17)+SUM('P70'!AK17:AN17)</f>
        <v>179</v>
      </c>
      <c r="J17" s="771"/>
      <c r="K17" s="771"/>
      <c r="L17" s="771"/>
      <c r="M17" s="771">
        <f>SUM('P70'!AC17:AF17)+SUM('P71'!A17:D17)</f>
        <v>177</v>
      </c>
      <c r="N17" s="771"/>
      <c r="O17" s="771"/>
      <c r="P17" s="771"/>
      <c r="Q17" s="771">
        <f>SUM('P70'!AG17:AJ17)+SUM('P71'!E17:H17)</f>
        <v>356</v>
      </c>
      <c r="R17" s="771"/>
      <c r="S17" s="771"/>
      <c r="T17" s="771"/>
      <c r="U17" s="772">
        <v>16</v>
      </c>
      <c r="V17" s="772"/>
      <c r="W17" s="772"/>
      <c r="X17" s="772"/>
      <c r="Y17" s="772">
        <v>30</v>
      </c>
      <c r="Z17" s="772"/>
      <c r="AA17" s="772"/>
      <c r="AB17" s="772"/>
      <c r="AC17" s="772">
        <v>10</v>
      </c>
      <c r="AD17" s="772"/>
      <c r="AE17" s="772"/>
      <c r="AF17" s="772"/>
      <c r="AG17" s="772">
        <v>0</v>
      </c>
      <c r="AH17" s="772"/>
      <c r="AI17" s="772"/>
      <c r="AJ17" s="802"/>
    </row>
    <row r="18" spans="1:36" ht="94.5" customHeight="1">
      <c r="A18" s="772">
        <v>12</v>
      </c>
      <c r="B18" s="772"/>
      <c r="C18" s="772"/>
      <c r="D18" s="772"/>
      <c r="E18" s="771">
        <f>SUM('P70'!AK18:AN18)+SUM('P71'!A18:D18)</f>
        <v>19</v>
      </c>
      <c r="F18" s="771"/>
      <c r="G18" s="771"/>
      <c r="H18" s="771"/>
      <c r="I18" s="771">
        <f>SUM('P70'!Q18:T18)+SUM('P70'!AK18:AN18)</f>
        <v>9</v>
      </c>
      <c r="J18" s="771"/>
      <c r="K18" s="771"/>
      <c r="L18" s="771"/>
      <c r="M18" s="771">
        <f>SUM('P70'!AC18:AF18)+SUM('P71'!A18:D18)</f>
        <v>15</v>
      </c>
      <c r="N18" s="771"/>
      <c r="O18" s="771"/>
      <c r="P18" s="771"/>
      <c r="Q18" s="771">
        <f>SUM('P70'!AG18:AJ18)+SUM('P71'!E18:H18)</f>
        <v>24</v>
      </c>
      <c r="R18" s="771"/>
      <c r="S18" s="771"/>
      <c r="T18" s="771"/>
      <c r="U18" s="772">
        <v>0</v>
      </c>
      <c r="V18" s="772"/>
      <c r="W18" s="772"/>
      <c r="X18" s="772"/>
      <c r="Y18" s="772">
        <v>0</v>
      </c>
      <c r="Z18" s="772"/>
      <c r="AA18" s="772"/>
      <c r="AB18" s="772"/>
      <c r="AC18" s="772">
        <v>2</v>
      </c>
      <c r="AD18" s="772"/>
      <c r="AE18" s="772"/>
      <c r="AF18" s="772"/>
      <c r="AG18" s="772">
        <v>0</v>
      </c>
      <c r="AH18" s="772"/>
      <c r="AI18" s="772"/>
      <c r="AJ18" s="802"/>
    </row>
    <row r="19" spans="1:36" ht="94.5" customHeight="1">
      <c r="A19" s="772">
        <v>14</v>
      </c>
      <c r="B19" s="772"/>
      <c r="C19" s="772"/>
      <c r="D19" s="772"/>
      <c r="E19" s="771">
        <f>SUM('P70'!AK19:AN19)+SUM('P71'!A19:D19)</f>
        <v>24</v>
      </c>
      <c r="F19" s="771"/>
      <c r="G19" s="771"/>
      <c r="H19" s="771"/>
      <c r="I19" s="771">
        <f>SUM('P70'!Q19:T19)+SUM('P70'!AK19:AN19)</f>
        <v>22</v>
      </c>
      <c r="J19" s="771"/>
      <c r="K19" s="771"/>
      <c r="L19" s="771"/>
      <c r="M19" s="771">
        <f>SUM('P70'!AC19:AF19)+SUM('P71'!A19:D19)</f>
        <v>24</v>
      </c>
      <c r="N19" s="771"/>
      <c r="O19" s="771"/>
      <c r="P19" s="771"/>
      <c r="Q19" s="771">
        <f>SUM('P70'!AG19:AJ19)+SUM('P71'!E19:H19)</f>
        <v>46</v>
      </c>
      <c r="R19" s="771"/>
      <c r="S19" s="771"/>
      <c r="T19" s="771"/>
      <c r="U19" s="772">
        <v>1</v>
      </c>
      <c r="V19" s="772"/>
      <c r="W19" s="772"/>
      <c r="X19" s="772"/>
      <c r="Y19" s="772">
        <v>1</v>
      </c>
      <c r="Z19" s="772"/>
      <c r="AA19" s="772"/>
      <c r="AB19" s="772"/>
      <c r="AC19" s="772">
        <v>2</v>
      </c>
      <c r="AD19" s="772"/>
      <c r="AE19" s="772"/>
      <c r="AF19" s="772"/>
      <c r="AG19" s="772">
        <v>0</v>
      </c>
      <c r="AH19" s="772"/>
      <c r="AI19" s="772"/>
      <c r="AJ19" s="802"/>
    </row>
    <row r="20" spans="1:36" ht="94.5" customHeight="1">
      <c r="A20" s="772">
        <v>1</v>
      </c>
      <c r="B20" s="772"/>
      <c r="C20" s="772"/>
      <c r="D20" s="772"/>
      <c r="E20" s="771">
        <f>SUM('P70'!AK20:AN20)+SUM('P71'!A20:D20)</f>
        <v>1</v>
      </c>
      <c r="F20" s="771"/>
      <c r="G20" s="771"/>
      <c r="H20" s="771"/>
      <c r="I20" s="771">
        <f>SUM('P70'!Q20:T20)+SUM('P70'!AK20:AN20)</f>
        <v>0</v>
      </c>
      <c r="J20" s="771"/>
      <c r="K20" s="771"/>
      <c r="L20" s="771"/>
      <c r="M20" s="771">
        <f>SUM('P70'!AC20:AF20)+SUM('P71'!A20:D20)</f>
        <v>1</v>
      </c>
      <c r="N20" s="771"/>
      <c r="O20" s="771"/>
      <c r="P20" s="771"/>
      <c r="Q20" s="771">
        <f>SUM('P70'!AG20:AJ20)+SUM('P71'!E20:H20)</f>
        <v>1</v>
      </c>
      <c r="R20" s="771"/>
      <c r="S20" s="771"/>
      <c r="T20" s="771"/>
      <c r="U20" s="772">
        <v>0</v>
      </c>
      <c r="V20" s="772"/>
      <c r="W20" s="772"/>
      <c r="X20" s="772"/>
      <c r="Y20" s="772">
        <v>0</v>
      </c>
      <c r="Z20" s="772"/>
      <c r="AA20" s="772"/>
      <c r="AB20" s="772"/>
      <c r="AC20" s="772">
        <v>0</v>
      </c>
      <c r="AD20" s="772"/>
      <c r="AE20" s="772"/>
      <c r="AF20" s="772"/>
      <c r="AG20" s="772">
        <v>0</v>
      </c>
      <c r="AH20" s="772"/>
      <c r="AI20" s="772"/>
      <c r="AJ20" s="802"/>
    </row>
    <row r="21" spans="1:36" ht="94.5" customHeight="1">
      <c r="A21" s="772">
        <v>3</v>
      </c>
      <c r="B21" s="772"/>
      <c r="C21" s="772"/>
      <c r="D21" s="772"/>
      <c r="E21" s="771">
        <f>SUM('P70'!AK21:AN21)+SUM('P71'!A21:D21)</f>
        <v>5</v>
      </c>
      <c r="F21" s="771"/>
      <c r="G21" s="771"/>
      <c r="H21" s="771"/>
      <c r="I21" s="771">
        <f>SUM('P70'!Q21:T21)+SUM('P70'!AK21:AN21)</f>
        <v>4</v>
      </c>
      <c r="J21" s="771"/>
      <c r="K21" s="771"/>
      <c r="L21" s="771"/>
      <c r="M21" s="771">
        <f>SUM('P70'!AC21:AF21)+SUM('P71'!A21:D21)</f>
        <v>3</v>
      </c>
      <c r="N21" s="771"/>
      <c r="O21" s="771"/>
      <c r="P21" s="771"/>
      <c r="Q21" s="771">
        <f>SUM('P70'!AG21:AJ21)+SUM('P71'!E21:H21)</f>
        <v>7</v>
      </c>
      <c r="R21" s="771"/>
      <c r="S21" s="771"/>
      <c r="T21" s="771"/>
      <c r="U21" s="772">
        <v>0</v>
      </c>
      <c r="V21" s="772"/>
      <c r="W21" s="772"/>
      <c r="X21" s="772"/>
      <c r="Y21" s="772">
        <v>0</v>
      </c>
      <c r="Z21" s="772"/>
      <c r="AA21" s="772"/>
      <c r="AB21" s="772"/>
      <c r="AC21" s="772">
        <v>1</v>
      </c>
      <c r="AD21" s="772"/>
      <c r="AE21" s="772"/>
      <c r="AF21" s="772"/>
      <c r="AG21" s="772">
        <v>0</v>
      </c>
      <c r="AH21" s="772"/>
      <c r="AI21" s="772"/>
      <c r="AJ21" s="802"/>
    </row>
    <row r="22" spans="1:36" ht="94.5" customHeight="1">
      <c r="A22" s="772">
        <v>0</v>
      </c>
      <c r="B22" s="772"/>
      <c r="C22" s="772"/>
      <c r="D22" s="772"/>
      <c r="E22" s="771">
        <f>SUM('P70'!AK22:AN22)+SUM('P71'!A22:D22)</f>
        <v>0</v>
      </c>
      <c r="F22" s="771"/>
      <c r="G22" s="771"/>
      <c r="H22" s="771"/>
      <c r="I22" s="771">
        <f>SUM('P70'!Q22:T22)+SUM('P70'!AK22:AN22)</f>
        <v>0</v>
      </c>
      <c r="J22" s="771"/>
      <c r="K22" s="771"/>
      <c r="L22" s="771"/>
      <c r="M22" s="771">
        <f>SUM('P70'!AC22:AF22)+SUM('P71'!A22:D22)</f>
        <v>0</v>
      </c>
      <c r="N22" s="771"/>
      <c r="O22" s="771"/>
      <c r="P22" s="771"/>
      <c r="Q22" s="771">
        <f>SUM('P70'!AG22:AJ22)+SUM('P71'!E22:H22)</f>
        <v>0</v>
      </c>
      <c r="R22" s="771"/>
      <c r="S22" s="771"/>
      <c r="T22" s="771"/>
      <c r="U22" s="772">
        <v>0</v>
      </c>
      <c r="V22" s="772"/>
      <c r="W22" s="772"/>
      <c r="X22" s="772"/>
      <c r="Y22" s="772">
        <v>0</v>
      </c>
      <c r="Z22" s="772"/>
      <c r="AA22" s="772"/>
      <c r="AB22" s="772"/>
      <c r="AC22" s="772">
        <v>0</v>
      </c>
      <c r="AD22" s="772"/>
      <c r="AE22" s="772"/>
      <c r="AF22" s="772"/>
      <c r="AG22" s="772">
        <v>0</v>
      </c>
      <c r="AH22" s="772"/>
      <c r="AI22" s="772"/>
      <c r="AJ22" s="802"/>
    </row>
    <row r="23" spans="1:36" ht="94.5" customHeight="1">
      <c r="A23" s="772">
        <v>0</v>
      </c>
      <c r="B23" s="772"/>
      <c r="C23" s="772"/>
      <c r="D23" s="772"/>
      <c r="E23" s="771">
        <f>SUM('P70'!AK23:AN23)+SUM('P71'!A23:D23)</f>
        <v>0</v>
      </c>
      <c r="F23" s="771"/>
      <c r="G23" s="771"/>
      <c r="H23" s="771"/>
      <c r="I23" s="771">
        <f>SUM('P70'!Q23:T23)+SUM('P70'!AK23:AN23)</f>
        <v>0</v>
      </c>
      <c r="J23" s="771"/>
      <c r="K23" s="771"/>
      <c r="L23" s="771"/>
      <c r="M23" s="771">
        <f>SUM('P70'!AC23:AF23)+SUM('P71'!A23:D23)</f>
        <v>0</v>
      </c>
      <c r="N23" s="771"/>
      <c r="O23" s="771"/>
      <c r="P23" s="771"/>
      <c r="Q23" s="771">
        <f>SUM('P70'!AG23:AJ23)+SUM('P71'!E23:H23)</f>
        <v>0</v>
      </c>
      <c r="R23" s="771"/>
      <c r="S23" s="771"/>
      <c r="T23" s="771"/>
      <c r="U23" s="772">
        <v>0</v>
      </c>
      <c r="V23" s="772"/>
      <c r="W23" s="772"/>
      <c r="X23" s="772"/>
      <c r="Y23" s="772">
        <v>0</v>
      </c>
      <c r="Z23" s="772"/>
      <c r="AA23" s="772"/>
      <c r="AB23" s="772"/>
      <c r="AC23" s="772">
        <v>0</v>
      </c>
      <c r="AD23" s="772"/>
      <c r="AE23" s="772"/>
      <c r="AF23" s="772"/>
      <c r="AG23" s="772">
        <v>0</v>
      </c>
      <c r="AH23" s="772"/>
      <c r="AI23" s="772"/>
      <c r="AJ23" s="802"/>
    </row>
    <row r="24" spans="1:36" ht="94.5" customHeight="1">
      <c r="A24" s="772">
        <v>1</v>
      </c>
      <c r="B24" s="772"/>
      <c r="C24" s="772"/>
      <c r="D24" s="772"/>
      <c r="E24" s="771">
        <f>SUM('P70'!AK24:AN24)+SUM('P71'!A24:D24)</f>
        <v>1</v>
      </c>
      <c r="F24" s="771"/>
      <c r="G24" s="771"/>
      <c r="H24" s="771"/>
      <c r="I24" s="771">
        <f>SUM('P70'!Q24:T24)+SUM('P70'!AK24:AN24)</f>
        <v>1</v>
      </c>
      <c r="J24" s="771"/>
      <c r="K24" s="771"/>
      <c r="L24" s="771"/>
      <c r="M24" s="771">
        <f>SUM('P70'!AC24:AF24)+SUM('P71'!A24:D24)</f>
        <v>3</v>
      </c>
      <c r="N24" s="771"/>
      <c r="O24" s="771"/>
      <c r="P24" s="771"/>
      <c r="Q24" s="771">
        <f>SUM('P70'!AG24:AJ24)+SUM('P71'!E24:H24)</f>
        <v>4</v>
      </c>
      <c r="R24" s="771"/>
      <c r="S24" s="771"/>
      <c r="T24" s="771"/>
      <c r="U24" s="772">
        <v>0</v>
      </c>
      <c r="V24" s="772"/>
      <c r="W24" s="772"/>
      <c r="X24" s="772"/>
      <c r="Y24" s="772">
        <v>0</v>
      </c>
      <c r="Z24" s="772"/>
      <c r="AA24" s="772"/>
      <c r="AB24" s="772"/>
      <c r="AC24" s="772">
        <v>0</v>
      </c>
      <c r="AD24" s="772"/>
      <c r="AE24" s="772"/>
      <c r="AF24" s="772"/>
      <c r="AG24" s="772">
        <v>0</v>
      </c>
      <c r="AH24" s="772"/>
      <c r="AI24" s="772"/>
      <c r="AJ24" s="802"/>
    </row>
    <row r="25" spans="1:36" ht="94.5" customHeight="1" thickBot="1">
      <c r="A25" s="798">
        <f>SUM(A13:D24)</f>
        <v>10791</v>
      </c>
      <c r="B25" s="798"/>
      <c r="C25" s="798"/>
      <c r="D25" s="798"/>
      <c r="E25" s="798">
        <f>SUM(E13:H24)</f>
        <v>14774</v>
      </c>
      <c r="F25" s="798"/>
      <c r="G25" s="798"/>
      <c r="H25" s="798"/>
      <c r="I25" s="798">
        <f>SUM(I13:L24)</f>
        <v>4438</v>
      </c>
      <c r="J25" s="798"/>
      <c r="K25" s="798"/>
      <c r="L25" s="798"/>
      <c r="M25" s="798">
        <f>SUM(M13:P24)</f>
        <v>11336</v>
      </c>
      <c r="N25" s="798"/>
      <c r="O25" s="798"/>
      <c r="P25" s="798"/>
      <c r="Q25" s="798">
        <f>SUM(Q13:T24)</f>
        <v>15774</v>
      </c>
      <c r="R25" s="798"/>
      <c r="S25" s="798"/>
      <c r="T25" s="798"/>
      <c r="U25" s="798">
        <f>SUM(U13:X24)</f>
        <v>1618</v>
      </c>
      <c r="V25" s="798"/>
      <c r="W25" s="798"/>
      <c r="X25" s="798"/>
      <c r="Y25" s="798">
        <f>SUM(Y13:AB24)</f>
        <v>3329</v>
      </c>
      <c r="Z25" s="798"/>
      <c r="AA25" s="798"/>
      <c r="AB25" s="798"/>
      <c r="AC25" s="798">
        <f>SUM(AC13:AF24)</f>
        <v>561</v>
      </c>
      <c r="AD25" s="798"/>
      <c r="AE25" s="798"/>
      <c r="AF25" s="798"/>
      <c r="AG25" s="798">
        <f>SUM(AG13:AJ24)</f>
        <v>65</v>
      </c>
      <c r="AH25" s="798"/>
      <c r="AI25" s="798"/>
      <c r="AJ25" s="806"/>
    </row>
    <row r="26" spans="1:36" ht="29.25" customHeight="1" thickTop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ht="29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</row>
    <row r="28" spans="1:36" ht="27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</row>
    <row r="29" spans="1:36" ht="27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</row>
    <row r="30" spans="1:36" ht="22.5" customHeight="1" thickBo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</row>
    <row r="31" spans="1:36" ht="36" customHeight="1" thickTop="1">
      <c r="A31" s="773" t="s">
        <v>60</v>
      </c>
      <c r="B31" s="773"/>
      <c r="C31" s="773"/>
      <c r="D31" s="773"/>
      <c r="E31" s="773"/>
      <c r="F31" s="773"/>
      <c r="G31" s="773"/>
      <c r="H31" s="773"/>
      <c r="I31" s="692" t="s">
        <v>61</v>
      </c>
      <c r="J31" s="692"/>
      <c r="K31" s="692"/>
      <c r="L31" s="692"/>
      <c r="M31" s="692"/>
      <c r="N31" s="692"/>
      <c r="O31" s="692"/>
      <c r="P31" s="692"/>
      <c r="Q31" s="692" t="s">
        <v>26</v>
      </c>
      <c r="R31" s="692"/>
      <c r="S31" s="692"/>
      <c r="T31" s="692"/>
      <c r="U31" s="692"/>
      <c r="V31" s="692"/>
      <c r="W31" s="692"/>
      <c r="X31" s="692"/>
      <c r="Y31" s="692" t="s">
        <v>45</v>
      </c>
      <c r="Z31" s="692"/>
      <c r="AA31" s="692"/>
      <c r="AB31" s="692"/>
      <c r="AC31" s="692"/>
      <c r="AD31" s="692"/>
      <c r="AE31" s="692"/>
      <c r="AF31" s="692"/>
      <c r="AG31" s="692"/>
      <c r="AH31" s="692"/>
      <c r="AI31" s="692"/>
      <c r="AJ31" s="803"/>
    </row>
    <row r="32" spans="1:36" ht="49.5" customHeight="1">
      <c r="A32" s="740" t="s">
        <v>30</v>
      </c>
      <c r="B32" s="740"/>
      <c r="C32" s="740"/>
      <c r="D32" s="740"/>
      <c r="E32" s="775" t="s">
        <v>246</v>
      </c>
      <c r="F32" s="776"/>
      <c r="G32" s="776"/>
      <c r="H32" s="777"/>
      <c r="I32" s="740" t="s">
        <v>30</v>
      </c>
      <c r="J32" s="740"/>
      <c r="K32" s="740"/>
      <c r="L32" s="740"/>
      <c r="M32" s="774" t="s">
        <v>246</v>
      </c>
      <c r="N32" s="774"/>
      <c r="O32" s="774"/>
      <c r="P32" s="774"/>
      <c r="Q32" s="740" t="s">
        <v>30</v>
      </c>
      <c r="R32" s="740"/>
      <c r="S32" s="740"/>
      <c r="T32" s="740"/>
      <c r="U32" s="774" t="s">
        <v>246</v>
      </c>
      <c r="V32" s="774"/>
      <c r="W32" s="774"/>
      <c r="X32" s="774"/>
      <c r="Y32" s="740" t="s">
        <v>30</v>
      </c>
      <c r="Z32" s="740"/>
      <c r="AA32" s="740"/>
      <c r="AB32" s="740"/>
      <c r="AC32" s="774" t="s">
        <v>246</v>
      </c>
      <c r="AD32" s="774"/>
      <c r="AE32" s="774"/>
      <c r="AF32" s="774"/>
      <c r="AG32" s="775" t="s">
        <v>199</v>
      </c>
      <c r="AH32" s="776"/>
      <c r="AI32" s="776"/>
      <c r="AJ32" s="804"/>
    </row>
    <row r="33" spans="1:36" ht="49.5" customHeight="1">
      <c r="A33" s="740"/>
      <c r="B33" s="740"/>
      <c r="C33" s="740"/>
      <c r="D33" s="740"/>
      <c r="E33" s="778"/>
      <c r="F33" s="779"/>
      <c r="G33" s="779"/>
      <c r="H33" s="780"/>
      <c r="I33" s="740"/>
      <c r="J33" s="740"/>
      <c r="K33" s="740"/>
      <c r="L33" s="740"/>
      <c r="M33" s="774"/>
      <c r="N33" s="774"/>
      <c r="O33" s="774"/>
      <c r="P33" s="774"/>
      <c r="Q33" s="740"/>
      <c r="R33" s="740"/>
      <c r="S33" s="740"/>
      <c r="T33" s="740"/>
      <c r="U33" s="774"/>
      <c r="V33" s="774"/>
      <c r="W33" s="774"/>
      <c r="X33" s="774"/>
      <c r="Y33" s="740"/>
      <c r="Z33" s="740"/>
      <c r="AA33" s="740"/>
      <c r="AB33" s="740"/>
      <c r="AC33" s="774"/>
      <c r="AD33" s="774"/>
      <c r="AE33" s="774"/>
      <c r="AF33" s="774"/>
      <c r="AG33" s="778"/>
      <c r="AH33" s="779"/>
      <c r="AI33" s="779"/>
      <c r="AJ33" s="805"/>
    </row>
    <row r="34" spans="1:36" ht="93.75" customHeight="1">
      <c r="A34" s="682">
        <v>1</v>
      </c>
      <c r="B34" s="682"/>
      <c r="C34" s="682"/>
      <c r="D34" s="682"/>
      <c r="E34" s="682">
        <v>50617</v>
      </c>
      <c r="F34" s="682"/>
      <c r="G34" s="682"/>
      <c r="H34" s="682"/>
      <c r="I34" s="682">
        <v>1</v>
      </c>
      <c r="J34" s="682"/>
      <c r="K34" s="682"/>
      <c r="L34" s="682"/>
      <c r="M34" s="682">
        <v>125724</v>
      </c>
      <c r="N34" s="682"/>
      <c r="O34" s="682"/>
      <c r="P34" s="682"/>
      <c r="Q34" s="682">
        <v>0</v>
      </c>
      <c r="R34" s="682"/>
      <c r="S34" s="682"/>
      <c r="T34" s="682"/>
      <c r="U34" s="682">
        <v>0</v>
      </c>
      <c r="V34" s="682"/>
      <c r="W34" s="682"/>
      <c r="X34" s="682"/>
      <c r="Y34" s="683">
        <f>SUM(A34,I34,Q34,'P70'!F33:H33,'P70'!I33:K33,'P70'!Q33:S33,'P70'!Y33:AA33,'P70'!AG33:AI33)</f>
        <v>1170</v>
      </c>
      <c r="Z34" s="683"/>
      <c r="AA34" s="683"/>
      <c r="AB34" s="683"/>
      <c r="AC34" s="683">
        <f>'P70'!L33+'P70'!T33+'P70'!AB33+'P70'!AJ33+'P71'!E34+'P71'!M34+'P71'!U34</f>
        <v>751894</v>
      </c>
      <c r="AD34" s="683"/>
      <c r="AE34" s="683"/>
      <c r="AF34" s="683"/>
      <c r="AG34" s="682">
        <v>32428</v>
      </c>
      <c r="AH34" s="682"/>
      <c r="AI34" s="682"/>
      <c r="AJ34" s="768"/>
    </row>
    <row r="35" spans="1:36" ht="93.75" customHeight="1">
      <c r="A35" s="682">
        <v>9</v>
      </c>
      <c r="B35" s="682"/>
      <c r="C35" s="682"/>
      <c r="D35" s="682"/>
      <c r="E35" s="682">
        <v>605314</v>
      </c>
      <c r="F35" s="682"/>
      <c r="G35" s="682"/>
      <c r="H35" s="682"/>
      <c r="I35" s="682">
        <v>5</v>
      </c>
      <c r="J35" s="682"/>
      <c r="K35" s="682"/>
      <c r="L35" s="682"/>
      <c r="M35" s="682">
        <v>1176039</v>
      </c>
      <c r="N35" s="682"/>
      <c r="O35" s="682"/>
      <c r="P35" s="682"/>
      <c r="Q35" s="682">
        <v>0</v>
      </c>
      <c r="R35" s="682"/>
      <c r="S35" s="682"/>
      <c r="T35" s="682"/>
      <c r="U35" s="682">
        <v>0</v>
      </c>
      <c r="V35" s="682"/>
      <c r="W35" s="682"/>
      <c r="X35" s="682"/>
      <c r="Y35" s="683">
        <f>SUM(A35,I35,Q35,'P70'!F34:H34,'P70'!I34:K34,'P70'!Q34:S34,'P70'!Y34:AA34,'P70'!AG34:AI34)</f>
        <v>6523</v>
      </c>
      <c r="Z35" s="683"/>
      <c r="AA35" s="683"/>
      <c r="AB35" s="683"/>
      <c r="AC35" s="683">
        <f>'P70'!L34+'P70'!T34+'P70'!AB34+'P70'!AJ34+'P71'!E35+'P71'!M35+'P71'!U35</f>
        <v>6770163</v>
      </c>
      <c r="AD35" s="683"/>
      <c r="AE35" s="683"/>
      <c r="AF35" s="683"/>
      <c r="AG35" s="682">
        <v>304164</v>
      </c>
      <c r="AH35" s="682"/>
      <c r="AI35" s="682"/>
      <c r="AJ35" s="768"/>
    </row>
    <row r="36" spans="1:36" ht="93.75" customHeight="1">
      <c r="A36" s="682">
        <v>30</v>
      </c>
      <c r="B36" s="682"/>
      <c r="C36" s="682"/>
      <c r="D36" s="682"/>
      <c r="E36" s="682">
        <v>2146198</v>
      </c>
      <c r="F36" s="682"/>
      <c r="G36" s="682"/>
      <c r="H36" s="682"/>
      <c r="I36" s="682">
        <v>17</v>
      </c>
      <c r="J36" s="682"/>
      <c r="K36" s="682"/>
      <c r="L36" s="682"/>
      <c r="M36" s="682">
        <v>3868029</v>
      </c>
      <c r="N36" s="682"/>
      <c r="O36" s="682"/>
      <c r="P36" s="682"/>
      <c r="Q36" s="682">
        <v>0</v>
      </c>
      <c r="R36" s="682"/>
      <c r="S36" s="682"/>
      <c r="T36" s="682"/>
      <c r="U36" s="682">
        <v>0</v>
      </c>
      <c r="V36" s="682"/>
      <c r="W36" s="682"/>
      <c r="X36" s="682"/>
      <c r="Y36" s="683">
        <f>SUM(A36,I36,Q36,'P70'!F35:H35,'P70'!I35:K35,'P70'!Q35:S35,'P70'!Y35:AA35,'P70'!AG35:AI35)</f>
        <v>5541</v>
      </c>
      <c r="Z36" s="683"/>
      <c r="AA36" s="683"/>
      <c r="AB36" s="683"/>
      <c r="AC36" s="683">
        <f>'P70'!L35+'P70'!T35+'P70'!AB35+'P70'!AJ35+'P71'!E36+'P71'!M36+'P71'!U36</f>
        <v>14069377</v>
      </c>
      <c r="AD36" s="683"/>
      <c r="AE36" s="683"/>
      <c r="AF36" s="683"/>
      <c r="AG36" s="682">
        <v>778686</v>
      </c>
      <c r="AH36" s="682"/>
      <c r="AI36" s="682"/>
      <c r="AJ36" s="768"/>
    </row>
    <row r="37" spans="1:36" ht="93.75" customHeight="1">
      <c r="A37" s="682">
        <v>45</v>
      </c>
      <c r="B37" s="682"/>
      <c r="C37" s="682"/>
      <c r="D37" s="682"/>
      <c r="E37" s="682">
        <v>3319930</v>
      </c>
      <c r="F37" s="682"/>
      <c r="G37" s="682"/>
      <c r="H37" s="682"/>
      <c r="I37" s="682">
        <v>27</v>
      </c>
      <c r="J37" s="682"/>
      <c r="K37" s="682"/>
      <c r="L37" s="682"/>
      <c r="M37" s="682">
        <v>5451847</v>
      </c>
      <c r="N37" s="682"/>
      <c r="O37" s="682"/>
      <c r="P37" s="682"/>
      <c r="Q37" s="682">
        <v>1</v>
      </c>
      <c r="R37" s="682"/>
      <c r="S37" s="682"/>
      <c r="T37" s="682"/>
      <c r="U37" s="682">
        <v>1885115</v>
      </c>
      <c r="V37" s="682"/>
      <c r="W37" s="682"/>
      <c r="X37" s="682"/>
      <c r="Y37" s="683">
        <f>SUM(A37,I37,Q37,'P70'!F36:H36,'P70'!I36:K36,'P70'!Q36:S36,'P70'!Y36:AA36,'P70'!AG36:AI36)</f>
        <v>2102</v>
      </c>
      <c r="Z37" s="683"/>
      <c r="AA37" s="683"/>
      <c r="AB37" s="683"/>
      <c r="AC37" s="683">
        <f>'P70'!L36+'P70'!T36+'P70'!AB36+'P70'!AJ36+'P71'!E37+'P71'!M37+'P71'!U37</f>
        <v>16112551</v>
      </c>
      <c r="AD37" s="683"/>
      <c r="AE37" s="683"/>
      <c r="AF37" s="683"/>
      <c r="AG37" s="682">
        <v>1058375</v>
      </c>
      <c r="AH37" s="682"/>
      <c r="AI37" s="682"/>
      <c r="AJ37" s="768"/>
    </row>
    <row r="38" spans="1:36" ht="93.75" customHeight="1">
      <c r="A38" s="682">
        <v>12</v>
      </c>
      <c r="B38" s="682"/>
      <c r="C38" s="682"/>
      <c r="D38" s="682"/>
      <c r="E38" s="682">
        <v>896561</v>
      </c>
      <c r="F38" s="682"/>
      <c r="G38" s="682"/>
      <c r="H38" s="682"/>
      <c r="I38" s="682">
        <v>28</v>
      </c>
      <c r="J38" s="682"/>
      <c r="K38" s="682"/>
      <c r="L38" s="682"/>
      <c r="M38" s="682">
        <v>6873060</v>
      </c>
      <c r="N38" s="682"/>
      <c r="O38" s="682"/>
      <c r="P38" s="682"/>
      <c r="Q38" s="682">
        <v>2</v>
      </c>
      <c r="R38" s="682"/>
      <c r="S38" s="682"/>
      <c r="T38" s="682"/>
      <c r="U38" s="682">
        <v>3065688</v>
      </c>
      <c r="V38" s="682"/>
      <c r="W38" s="682"/>
      <c r="X38" s="682"/>
      <c r="Y38" s="683">
        <f>SUM(A38,I38,Q38,'P70'!F37:H37,'P70'!I37:K37,'P70'!Q37:S37,'P70'!Y37:AA37,'P70'!AG37:AI37)</f>
        <v>356</v>
      </c>
      <c r="Z38" s="683"/>
      <c r="AA38" s="683"/>
      <c r="AB38" s="683"/>
      <c r="AC38" s="683">
        <f>'P70'!L37+'P70'!T37+'P70'!AB37+'P70'!AJ37+'P71'!E38+'P71'!M38+'P71'!U38</f>
        <v>12387632</v>
      </c>
      <c r="AD38" s="683"/>
      <c r="AE38" s="683"/>
      <c r="AF38" s="683"/>
      <c r="AG38" s="682">
        <v>1095707</v>
      </c>
      <c r="AH38" s="682"/>
      <c r="AI38" s="682"/>
      <c r="AJ38" s="768"/>
    </row>
    <row r="39" spans="1:36" ht="93.75" customHeight="1">
      <c r="A39" s="682">
        <v>0</v>
      </c>
      <c r="B39" s="682"/>
      <c r="C39" s="682"/>
      <c r="D39" s="682"/>
      <c r="E39" s="682">
        <v>0</v>
      </c>
      <c r="F39" s="682"/>
      <c r="G39" s="682"/>
      <c r="H39" s="682"/>
      <c r="I39" s="682">
        <v>4</v>
      </c>
      <c r="J39" s="682"/>
      <c r="K39" s="682"/>
      <c r="L39" s="682"/>
      <c r="M39" s="682">
        <v>782676</v>
      </c>
      <c r="N39" s="682"/>
      <c r="O39" s="682"/>
      <c r="P39" s="682"/>
      <c r="Q39" s="682">
        <v>0</v>
      </c>
      <c r="R39" s="682"/>
      <c r="S39" s="682"/>
      <c r="T39" s="682"/>
      <c r="U39" s="682">
        <v>0</v>
      </c>
      <c r="V39" s="682"/>
      <c r="W39" s="682"/>
      <c r="X39" s="682"/>
      <c r="Y39" s="683">
        <f>SUM(A39,I39,Q39,'P70'!F38:H38,'P70'!I38:K38,'P70'!Q38:S38,'P70'!Y38:AA38,'P70'!AG38:AI38)</f>
        <v>24</v>
      </c>
      <c r="Z39" s="683"/>
      <c r="AA39" s="683"/>
      <c r="AB39" s="683"/>
      <c r="AC39" s="683">
        <f>'P70'!L38+'P70'!T38+'P70'!AB38+'P70'!AJ38+'P71'!E39+'P71'!M39+'P71'!U39</f>
        <v>836523</v>
      </c>
      <c r="AD39" s="683"/>
      <c r="AE39" s="683"/>
      <c r="AF39" s="683"/>
      <c r="AG39" s="682">
        <v>226744</v>
      </c>
      <c r="AH39" s="682"/>
      <c r="AI39" s="682"/>
      <c r="AJ39" s="768"/>
    </row>
    <row r="40" spans="1:36" ht="93.75" customHeight="1">
      <c r="A40" s="682">
        <v>0</v>
      </c>
      <c r="B40" s="682"/>
      <c r="C40" s="682"/>
      <c r="D40" s="682"/>
      <c r="E40" s="682">
        <v>0</v>
      </c>
      <c r="F40" s="682"/>
      <c r="G40" s="682"/>
      <c r="H40" s="682"/>
      <c r="I40" s="682">
        <v>0</v>
      </c>
      <c r="J40" s="682"/>
      <c r="K40" s="682"/>
      <c r="L40" s="682"/>
      <c r="M40" s="682">
        <v>0</v>
      </c>
      <c r="N40" s="682"/>
      <c r="O40" s="682"/>
      <c r="P40" s="682"/>
      <c r="Q40" s="682">
        <v>0</v>
      </c>
      <c r="R40" s="682"/>
      <c r="S40" s="682"/>
      <c r="T40" s="682"/>
      <c r="U40" s="682">
        <v>0</v>
      </c>
      <c r="V40" s="682"/>
      <c r="W40" s="682"/>
      <c r="X40" s="682"/>
      <c r="Y40" s="683">
        <f>SUM(A40,I40,Q40,'P70'!F39:H39,'P70'!I39:K39,'P70'!Q39:S39,'P70'!Y39:AA39,'P70'!AG39:AI39)</f>
        <v>0</v>
      </c>
      <c r="Z40" s="683"/>
      <c r="AA40" s="683"/>
      <c r="AB40" s="683"/>
      <c r="AC40" s="683">
        <f>'P70'!L39+'P70'!T39+'P70'!AB39+'P70'!AJ39+'P71'!E40+'P71'!M40+'P71'!U40</f>
        <v>0</v>
      </c>
      <c r="AD40" s="683"/>
      <c r="AE40" s="683"/>
      <c r="AF40" s="683"/>
      <c r="AG40" s="682">
        <v>0</v>
      </c>
      <c r="AH40" s="682"/>
      <c r="AI40" s="682"/>
      <c r="AJ40" s="768"/>
    </row>
    <row r="41" spans="1:36" ht="93.75" customHeight="1">
      <c r="A41" s="682">
        <v>0</v>
      </c>
      <c r="B41" s="682"/>
      <c r="C41" s="682"/>
      <c r="D41" s="682"/>
      <c r="E41" s="682">
        <v>0</v>
      </c>
      <c r="F41" s="682"/>
      <c r="G41" s="682"/>
      <c r="H41" s="682"/>
      <c r="I41" s="682">
        <v>0</v>
      </c>
      <c r="J41" s="682"/>
      <c r="K41" s="682"/>
      <c r="L41" s="682"/>
      <c r="M41" s="682">
        <v>0</v>
      </c>
      <c r="N41" s="682"/>
      <c r="O41" s="682"/>
      <c r="P41" s="682"/>
      <c r="Q41" s="682">
        <v>0</v>
      </c>
      <c r="R41" s="682"/>
      <c r="S41" s="682"/>
      <c r="T41" s="682"/>
      <c r="U41" s="682">
        <v>0</v>
      </c>
      <c r="V41" s="682"/>
      <c r="W41" s="682"/>
      <c r="X41" s="682"/>
      <c r="Y41" s="683">
        <f>SUM(A41,I41,Q41,'P70'!F40:H40,'P70'!I40:K40,'P70'!Q40:S40,'P70'!Y40:AA40,'P70'!AG40:AI40)</f>
        <v>0</v>
      </c>
      <c r="Z41" s="683"/>
      <c r="AA41" s="683"/>
      <c r="AB41" s="683"/>
      <c r="AC41" s="683">
        <f>'P70'!L40+'P70'!T40+'P70'!AB40+'P70'!AJ40+'P71'!E41+'P71'!M41+'P71'!U41</f>
        <v>0</v>
      </c>
      <c r="AD41" s="683"/>
      <c r="AE41" s="683"/>
      <c r="AF41" s="683"/>
      <c r="AG41" s="682">
        <v>0</v>
      </c>
      <c r="AH41" s="682"/>
      <c r="AI41" s="682"/>
      <c r="AJ41" s="768"/>
    </row>
    <row r="42" spans="1:36" ht="93.75" customHeight="1">
      <c r="A42" s="682">
        <v>0</v>
      </c>
      <c r="B42" s="682"/>
      <c r="C42" s="682"/>
      <c r="D42" s="682"/>
      <c r="E42" s="682">
        <v>0</v>
      </c>
      <c r="F42" s="682"/>
      <c r="G42" s="682"/>
      <c r="H42" s="682"/>
      <c r="I42" s="682">
        <v>0</v>
      </c>
      <c r="J42" s="682"/>
      <c r="K42" s="682"/>
      <c r="L42" s="682"/>
      <c r="M42" s="682">
        <v>0</v>
      </c>
      <c r="N42" s="682"/>
      <c r="O42" s="682"/>
      <c r="P42" s="682"/>
      <c r="Q42" s="682">
        <v>0</v>
      </c>
      <c r="R42" s="682"/>
      <c r="S42" s="682"/>
      <c r="T42" s="682"/>
      <c r="U42" s="682">
        <v>0</v>
      </c>
      <c r="V42" s="682"/>
      <c r="W42" s="682"/>
      <c r="X42" s="682"/>
      <c r="Y42" s="683">
        <f>SUM(A42,I42,Q42,'P70'!F41:H41,'P70'!I41:K41,'P70'!Q41:S41,'P70'!Y41:AA41,'P70'!AG41:AI41)</f>
        <v>0</v>
      </c>
      <c r="Z42" s="683"/>
      <c r="AA42" s="683"/>
      <c r="AB42" s="683"/>
      <c r="AC42" s="683">
        <f>'P70'!L41+'P70'!T41+'P70'!AB41+'P70'!AJ41+'P71'!E42+'P71'!M42+'P71'!U42</f>
        <v>0</v>
      </c>
      <c r="AD42" s="683"/>
      <c r="AE42" s="683"/>
      <c r="AF42" s="683"/>
      <c r="AG42" s="682">
        <v>0</v>
      </c>
      <c r="AH42" s="682"/>
      <c r="AI42" s="682"/>
      <c r="AJ42" s="768"/>
    </row>
    <row r="43" spans="1:36" ht="93.75" customHeight="1">
      <c r="A43" s="682">
        <v>0</v>
      </c>
      <c r="B43" s="682"/>
      <c r="C43" s="682"/>
      <c r="D43" s="682"/>
      <c r="E43" s="682">
        <v>0</v>
      </c>
      <c r="F43" s="682"/>
      <c r="G43" s="682"/>
      <c r="H43" s="682"/>
      <c r="I43" s="682">
        <v>0</v>
      </c>
      <c r="J43" s="682"/>
      <c r="K43" s="682"/>
      <c r="L43" s="682"/>
      <c r="M43" s="682">
        <v>0</v>
      </c>
      <c r="N43" s="682"/>
      <c r="O43" s="682"/>
      <c r="P43" s="682"/>
      <c r="Q43" s="682">
        <v>0</v>
      </c>
      <c r="R43" s="682"/>
      <c r="S43" s="682"/>
      <c r="T43" s="682"/>
      <c r="U43" s="682">
        <v>0</v>
      </c>
      <c r="V43" s="682"/>
      <c r="W43" s="682"/>
      <c r="X43" s="682"/>
      <c r="Y43" s="683">
        <f>SUM(A43,I43,Q43,'P70'!F42:H42,'P70'!I42:K42,'P70'!Q42:S42,'P70'!Y42:AA42,'P70'!AG42:AI42)</f>
        <v>0</v>
      </c>
      <c r="Z43" s="683"/>
      <c r="AA43" s="683"/>
      <c r="AB43" s="683"/>
      <c r="AC43" s="683">
        <f>'P70'!L42+'P70'!T42+'P70'!AB42+'P70'!AJ42+'P71'!E43+'P71'!M43+'P71'!U43</f>
        <v>0</v>
      </c>
      <c r="AD43" s="683"/>
      <c r="AE43" s="683"/>
      <c r="AF43" s="683"/>
      <c r="AG43" s="682">
        <v>0</v>
      </c>
      <c r="AH43" s="682"/>
      <c r="AI43" s="682"/>
      <c r="AJ43" s="768"/>
    </row>
    <row r="44" spans="1:36" ht="93.75" customHeight="1">
      <c r="A44" s="682">
        <v>0</v>
      </c>
      <c r="B44" s="682"/>
      <c r="C44" s="682"/>
      <c r="D44" s="682"/>
      <c r="E44" s="682">
        <v>0</v>
      </c>
      <c r="F44" s="682"/>
      <c r="G44" s="682"/>
      <c r="H44" s="682"/>
      <c r="I44" s="682">
        <v>0</v>
      </c>
      <c r="J44" s="682"/>
      <c r="K44" s="682"/>
      <c r="L44" s="682"/>
      <c r="M44" s="682">
        <v>0</v>
      </c>
      <c r="N44" s="682"/>
      <c r="O44" s="682"/>
      <c r="P44" s="682"/>
      <c r="Q44" s="682">
        <v>0</v>
      </c>
      <c r="R44" s="682"/>
      <c r="S44" s="682"/>
      <c r="T44" s="682"/>
      <c r="U44" s="682">
        <v>0</v>
      </c>
      <c r="V44" s="682"/>
      <c r="W44" s="682"/>
      <c r="X44" s="682"/>
      <c r="Y44" s="683">
        <f>SUM(A44,I44,Q44,'P70'!F43:H43,'P70'!I43:K43,'P70'!Q43:S43,'P70'!Y43:AA43,'P70'!AG43:AI43)</f>
        <v>0</v>
      </c>
      <c r="Z44" s="683"/>
      <c r="AA44" s="683"/>
      <c r="AB44" s="683"/>
      <c r="AC44" s="683">
        <f>'P70'!L43+'P70'!T43+'P70'!AB43+'P70'!AJ43+'P71'!E44+'P71'!M44+'P71'!U44</f>
        <v>0</v>
      </c>
      <c r="AD44" s="683"/>
      <c r="AE44" s="683"/>
      <c r="AF44" s="683"/>
      <c r="AG44" s="682">
        <v>0</v>
      </c>
      <c r="AH44" s="682"/>
      <c r="AI44" s="682"/>
      <c r="AJ44" s="768"/>
    </row>
    <row r="45" spans="1:36" ht="93.75" customHeight="1">
      <c r="A45" s="682">
        <v>0</v>
      </c>
      <c r="B45" s="682"/>
      <c r="C45" s="682"/>
      <c r="D45" s="682"/>
      <c r="E45" s="682">
        <v>0</v>
      </c>
      <c r="F45" s="682"/>
      <c r="G45" s="682"/>
      <c r="H45" s="682"/>
      <c r="I45" s="682">
        <v>0</v>
      </c>
      <c r="J45" s="682"/>
      <c r="K45" s="682"/>
      <c r="L45" s="682"/>
      <c r="M45" s="682">
        <v>0</v>
      </c>
      <c r="N45" s="682"/>
      <c r="O45" s="682"/>
      <c r="P45" s="682"/>
      <c r="Q45" s="682">
        <v>0</v>
      </c>
      <c r="R45" s="682"/>
      <c r="S45" s="682"/>
      <c r="T45" s="682"/>
      <c r="U45" s="682">
        <v>0</v>
      </c>
      <c r="V45" s="682"/>
      <c r="W45" s="682"/>
      <c r="X45" s="682"/>
      <c r="Y45" s="683">
        <f>SUM(A45,I45,Q45,'P70'!F44:H44,'P70'!I44:K44,'P70'!Q44:S44,'P70'!Y44:AA44,'P70'!AG44:AI44)</f>
        <v>0</v>
      </c>
      <c r="Z45" s="683"/>
      <c r="AA45" s="683"/>
      <c r="AB45" s="683"/>
      <c r="AC45" s="683">
        <f>'P70'!L44+'P70'!T44+'P70'!AB44+'P70'!AJ44+'P71'!E45+'P71'!M45+'P71'!U45</f>
        <v>0</v>
      </c>
      <c r="AD45" s="683"/>
      <c r="AE45" s="683"/>
      <c r="AF45" s="683"/>
      <c r="AG45" s="682">
        <v>0</v>
      </c>
      <c r="AH45" s="682"/>
      <c r="AI45" s="682"/>
      <c r="AJ45" s="768"/>
    </row>
    <row r="46" spans="1:36" ht="93.75" customHeight="1" thickBot="1">
      <c r="A46" s="762">
        <f>SUM(A34:D45)</f>
        <v>97</v>
      </c>
      <c r="B46" s="762"/>
      <c r="C46" s="762"/>
      <c r="D46" s="762"/>
      <c r="E46" s="762">
        <f>SUM(E34:H45)</f>
        <v>7018620</v>
      </c>
      <c r="F46" s="762"/>
      <c r="G46" s="762"/>
      <c r="H46" s="762"/>
      <c r="I46" s="762">
        <f>SUM(I34:L45)</f>
        <v>82</v>
      </c>
      <c r="J46" s="762"/>
      <c r="K46" s="762"/>
      <c r="L46" s="762"/>
      <c r="M46" s="762">
        <f>SUM(M34:P45)</f>
        <v>18277375</v>
      </c>
      <c r="N46" s="762"/>
      <c r="O46" s="762"/>
      <c r="P46" s="762"/>
      <c r="Q46" s="762">
        <f>SUM(Q34:T45)</f>
        <v>3</v>
      </c>
      <c r="R46" s="762"/>
      <c r="S46" s="762"/>
      <c r="T46" s="762"/>
      <c r="U46" s="762">
        <f>SUM(U34:X45)</f>
        <v>4950803</v>
      </c>
      <c r="V46" s="762"/>
      <c r="W46" s="762"/>
      <c r="X46" s="762"/>
      <c r="Y46" s="762">
        <f>SUM(Y34:AB45)</f>
        <v>15716</v>
      </c>
      <c r="Z46" s="762"/>
      <c r="AA46" s="762"/>
      <c r="AB46" s="762"/>
      <c r="AC46" s="762">
        <f>SUM(AC34:AF45)</f>
        <v>50928140</v>
      </c>
      <c r="AD46" s="762"/>
      <c r="AE46" s="762"/>
      <c r="AF46" s="762"/>
      <c r="AG46" s="762">
        <f>SUM(AG34:AJ45)</f>
        <v>3496104</v>
      </c>
      <c r="AH46" s="762"/>
      <c r="AI46" s="762"/>
      <c r="AJ46" s="769"/>
    </row>
    <row r="47" spans="1:36" ht="14.25" customHeight="1" thickTop="1">
      <c r="A47" s="770"/>
      <c r="B47" s="770"/>
      <c r="C47" s="770"/>
      <c r="D47" s="770"/>
      <c r="E47" s="770"/>
      <c r="F47" s="770"/>
      <c r="G47" s="770"/>
      <c r="H47" s="770"/>
      <c r="I47" s="770"/>
      <c r="J47" s="770"/>
      <c r="K47" s="770"/>
      <c r="L47" s="770"/>
      <c r="M47" s="770"/>
      <c r="N47" s="770"/>
      <c r="O47" s="770"/>
      <c r="P47" s="770"/>
      <c r="Q47" s="770"/>
      <c r="R47" s="770"/>
      <c r="S47" s="770"/>
      <c r="T47" s="770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3"/>
    </row>
    <row r="48" spans="1:36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3"/>
    </row>
    <row r="49" spans="1:36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1"/>
    </row>
    <row r="50" spans="1:36" ht="32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</sheetData>
  <sheetProtection/>
  <mergeCells count="269">
    <mergeCell ref="AG34:AJ34"/>
    <mergeCell ref="Q34:T34"/>
    <mergeCell ref="U34:X34"/>
    <mergeCell ref="Y34:AB34"/>
    <mergeCell ref="AC34:AF34"/>
    <mergeCell ref="U32:X33"/>
    <mergeCell ref="Q32:T33"/>
    <mergeCell ref="AG22:AJ22"/>
    <mergeCell ref="U22:X22"/>
    <mergeCell ref="AG24:AJ24"/>
    <mergeCell ref="AC24:AF24"/>
    <mergeCell ref="AC25:AF25"/>
    <mergeCell ref="AG25:AJ25"/>
    <mergeCell ref="M25:P25"/>
    <mergeCell ref="Q25:T25"/>
    <mergeCell ref="Y25:AB25"/>
    <mergeCell ref="Y31:AJ31"/>
    <mergeCell ref="Y32:AB33"/>
    <mergeCell ref="AG32:AJ33"/>
    <mergeCell ref="AC32:AF33"/>
    <mergeCell ref="Q31:X31"/>
    <mergeCell ref="Q23:T23"/>
    <mergeCell ref="Y23:AB23"/>
    <mergeCell ref="AC23:AF23"/>
    <mergeCell ref="AG23:AJ23"/>
    <mergeCell ref="A23:D23"/>
    <mergeCell ref="E23:H23"/>
    <mergeCell ref="I23:L23"/>
    <mergeCell ref="M23:P23"/>
    <mergeCell ref="AG20:AJ20"/>
    <mergeCell ref="A21:D21"/>
    <mergeCell ref="E21:H21"/>
    <mergeCell ref="I21:L21"/>
    <mergeCell ref="M21:P21"/>
    <mergeCell ref="Q21:T21"/>
    <mergeCell ref="Y21:AB21"/>
    <mergeCell ref="AC21:AF21"/>
    <mergeCell ref="AG21:AJ21"/>
    <mergeCell ref="U20:X20"/>
    <mergeCell ref="AG18:AJ18"/>
    <mergeCell ref="A19:D19"/>
    <mergeCell ref="E19:H19"/>
    <mergeCell ref="I19:L19"/>
    <mergeCell ref="M19:P19"/>
    <mergeCell ref="Q19:T19"/>
    <mergeCell ref="Y19:AB19"/>
    <mergeCell ref="AC19:AF19"/>
    <mergeCell ref="AG19:AJ19"/>
    <mergeCell ref="U18:X18"/>
    <mergeCell ref="AG16:AJ16"/>
    <mergeCell ref="A17:D17"/>
    <mergeCell ref="E17:H17"/>
    <mergeCell ref="I17:L17"/>
    <mergeCell ref="M17:P17"/>
    <mergeCell ref="Q17:T17"/>
    <mergeCell ref="Y17:AB17"/>
    <mergeCell ref="AC17:AF17"/>
    <mergeCell ref="AG17:AJ17"/>
    <mergeCell ref="U16:X16"/>
    <mergeCell ref="AG14:AJ14"/>
    <mergeCell ref="A15:D15"/>
    <mergeCell ref="E15:H15"/>
    <mergeCell ref="I15:L15"/>
    <mergeCell ref="M15:P15"/>
    <mergeCell ref="Q15:T15"/>
    <mergeCell ref="Y15:AB15"/>
    <mergeCell ref="AC15:AF15"/>
    <mergeCell ref="AG15:AJ15"/>
    <mergeCell ref="U14:X14"/>
    <mergeCell ref="Q13:T13"/>
    <mergeCell ref="Y13:AB13"/>
    <mergeCell ref="AC13:AF13"/>
    <mergeCell ref="AG13:AJ13"/>
    <mergeCell ref="A13:D13"/>
    <mergeCell ref="E13:H13"/>
    <mergeCell ref="I13:L13"/>
    <mergeCell ref="M13:P13"/>
    <mergeCell ref="A12:D12"/>
    <mergeCell ref="Y14:AB14"/>
    <mergeCell ref="A7:H7"/>
    <mergeCell ref="E12:H12"/>
    <mergeCell ref="A8:D11"/>
    <mergeCell ref="A14:D14"/>
    <mergeCell ref="E8:H11"/>
    <mergeCell ref="Q8:T11"/>
    <mergeCell ref="M8:P11"/>
    <mergeCell ref="U13:X13"/>
    <mergeCell ref="U15:X15"/>
    <mergeCell ref="U17:X17"/>
    <mergeCell ref="U19:X19"/>
    <mergeCell ref="E14:H14"/>
    <mergeCell ref="I14:L14"/>
    <mergeCell ref="M14:P14"/>
    <mergeCell ref="Q14:T14"/>
    <mergeCell ref="AC14:AF14"/>
    <mergeCell ref="U23:X23"/>
    <mergeCell ref="U25:X25"/>
    <mergeCell ref="Q16:T16"/>
    <mergeCell ref="Y16:AB16"/>
    <mergeCell ref="AC16:AF16"/>
    <mergeCell ref="Q18:T18"/>
    <mergeCell ref="Y18:AB18"/>
    <mergeCell ref="AC18:AF18"/>
    <mergeCell ref="U21:X21"/>
    <mergeCell ref="U7:AJ7"/>
    <mergeCell ref="I12:L12"/>
    <mergeCell ref="M12:P12"/>
    <mergeCell ref="Q12:T12"/>
    <mergeCell ref="I8:L11"/>
    <mergeCell ref="U8:X12"/>
    <mergeCell ref="AG8:AJ12"/>
    <mergeCell ref="AC8:AF12"/>
    <mergeCell ref="Y8:AB12"/>
    <mergeCell ref="I7:T7"/>
    <mergeCell ref="A18:D18"/>
    <mergeCell ref="E18:H18"/>
    <mergeCell ref="I18:L18"/>
    <mergeCell ref="M18:P18"/>
    <mergeCell ref="A16:D16"/>
    <mergeCell ref="E16:H16"/>
    <mergeCell ref="I16:L16"/>
    <mergeCell ref="M16:P16"/>
    <mergeCell ref="A22:D22"/>
    <mergeCell ref="E22:H22"/>
    <mergeCell ref="I22:L22"/>
    <mergeCell ref="M22:P22"/>
    <mergeCell ref="A20:D20"/>
    <mergeCell ref="E20:H20"/>
    <mergeCell ref="I20:L20"/>
    <mergeCell ref="M20:P20"/>
    <mergeCell ref="Q20:T20"/>
    <mergeCell ref="Y20:AB20"/>
    <mergeCell ref="AC20:AF20"/>
    <mergeCell ref="Q22:T22"/>
    <mergeCell ref="Y22:AB22"/>
    <mergeCell ref="AC22:AF22"/>
    <mergeCell ref="M24:P24"/>
    <mergeCell ref="A31:H31"/>
    <mergeCell ref="I31:P31"/>
    <mergeCell ref="M32:P33"/>
    <mergeCell ref="I32:L33"/>
    <mergeCell ref="E32:H33"/>
    <mergeCell ref="A32:D33"/>
    <mergeCell ref="A25:D25"/>
    <mergeCell ref="E25:H25"/>
    <mergeCell ref="I25:L25"/>
    <mergeCell ref="Q24:T24"/>
    <mergeCell ref="Y24:AB24"/>
    <mergeCell ref="A24:D24"/>
    <mergeCell ref="E24:H24"/>
    <mergeCell ref="U24:X24"/>
    <mergeCell ref="A34:D34"/>
    <mergeCell ref="E34:H34"/>
    <mergeCell ref="I34:L34"/>
    <mergeCell ref="M34:P34"/>
    <mergeCell ref="I24:L24"/>
    <mergeCell ref="Q35:T35"/>
    <mergeCell ref="A36:D36"/>
    <mergeCell ref="E36:H36"/>
    <mergeCell ref="I36:L36"/>
    <mergeCell ref="M36:P36"/>
    <mergeCell ref="Q36:T36"/>
    <mergeCell ref="A35:D35"/>
    <mergeCell ref="E35:H35"/>
    <mergeCell ref="I35:L35"/>
    <mergeCell ref="M35:P35"/>
    <mergeCell ref="Q37:T37"/>
    <mergeCell ref="A38:D38"/>
    <mergeCell ref="E38:H38"/>
    <mergeCell ref="I38:L38"/>
    <mergeCell ref="M38:P38"/>
    <mergeCell ref="Q38:T38"/>
    <mergeCell ref="A37:D37"/>
    <mergeCell ref="E37:H37"/>
    <mergeCell ref="I37:L37"/>
    <mergeCell ref="M37:P37"/>
    <mergeCell ref="Q39:T39"/>
    <mergeCell ref="A40:D40"/>
    <mergeCell ref="E40:H40"/>
    <mergeCell ref="I40:L40"/>
    <mergeCell ref="M40:P40"/>
    <mergeCell ref="Q40:T40"/>
    <mergeCell ref="A39:D39"/>
    <mergeCell ref="E39:H39"/>
    <mergeCell ref="I39:L39"/>
    <mergeCell ref="M39:P39"/>
    <mergeCell ref="Q41:T41"/>
    <mergeCell ref="A42:D42"/>
    <mergeCell ref="E42:H42"/>
    <mergeCell ref="I42:L42"/>
    <mergeCell ref="M42:P42"/>
    <mergeCell ref="Q42:T42"/>
    <mergeCell ref="A41:D41"/>
    <mergeCell ref="E41:H41"/>
    <mergeCell ref="I41:L41"/>
    <mergeCell ref="M41:P41"/>
    <mergeCell ref="Q43:T43"/>
    <mergeCell ref="A44:D44"/>
    <mergeCell ref="E44:H44"/>
    <mergeCell ref="I44:L44"/>
    <mergeCell ref="M44:P44"/>
    <mergeCell ref="Q44:T44"/>
    <mergeCell ref="A43:D43"/>
    <mergeCell ref="E43:H43"/>
    <mergeCell ref="I43:L43"/>
    <mergeCell ref="M43:P43"/>
    <mergeCell ref="Q46:T46"/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  <mergeCell ref="A47:D47"/>
    <mergeCell ref="E47:H47"/>
    <mergeCell ref="I47:L47"/>
    <mergeCell ref="M47:P47"/>
    <mergeCell ref="AG35:AJ35"/>
    <mergeCell ref="U36:X36"/>
    <mergeCell ref="Y36:AB36"/>
    <mergeCell ref="AC36:AF36"/>
    <mergeCell ref="AG36:AJ36"/>
    <mergeCell ref="Q47:T47"/>
    <mergeCell ref="U35:X35"/>
    <mergeCell ref="Y35:AB35"/>
    <mergeCell ref="AC35:AF35"/>
    <mergeCell ref="U37:X37"/>
    <mergeCell ref="U42:X42"/>
    <mergeCell ref="Y42:AB42"/>
    <mergeCell ref="AC42:AF42"/>
    <mergeCell ref="Y44:AB44"/>
    <mergeCell ref="AG39:AJ39"/>
    <mergeCell ref="U40:X40"/>
    <mergeCell ref="Y40:AB40"/>
    <mergeCell ref="AC40:AF40"/>
    <mergeCell ref="AG40:AJ40"/>
    <mergeCell ref="U39:X39"/>
    <mergeCell ref="Y39:AB39"/>
    <mergeCell ref="AC39:AF39"/>
    <mergeCell ref="AG37:AJ37"/>
    <mergeCell ref="U38:X38"/>
    <mergeCell ref="Y38:AB38"/>
    <mergeCell ref="AC38:AF38"/>
    <mergeCell ref="AG38:AJ38"/>
    <mergeCell ref="Y37:AB37"/>
    <mergeCell ref="AC37:AF37"/>
    <mergeCell ref="AG42:AJ42"/>
    <mergeCell ref="U41:X41"/>
    <mergeCell ref="Y41:AB41"/>
    <mergeCell ref="AC41:AF41"/>
    <mergeCell ref="AG41:AJ41"/>
    <mergeCell ref="AC44:AF44"/>
    <mergeCell ref="AG44:AJ44"/>
    <mergeCell ref="U43:X43"/>
    <mergeCell ref="Y43:AB43"/>
    <mergeCell ref="AC43:AF43"/>
    <mergeCell ref="AG43:AJ43"/>
    <mergeCell ref="U46:X46"/>
    <mergeCell ref="Y46:AB46"/>
    <mergeCell ref="AC46:AF46"/>
    <mergeCell ref="AG46:AJ46"/>
    <mergeCell ref="U45:X45"/>
    <mergeCell ref="Y45:AB45"/>
    <mergeCell ref="AC45:AF45"/>
    <mergeCell ref="AG45:AJ45"/>
    <mergeCell ref="U44:X44"/>
  </mergeCells>
  <printOptions horizontalCentered="1" verticalCentered="1"/>
  <pageMargins left="0.7874015748031497" right="0.7874015748031497" top="0.94" bottom="0.5" header="0" footer="0"/>
  <pageSetup horizontalDpi="600" verticalDpi="600" orientation="portrait" paperSize="9" scale="24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view="pageBreakPreview" zoomScale="60" zoomScaleNormal="75" zoomScalePageLayoutView="0" workbookViewId="0" topLeftCell="A28">
      <selection activeCell="AS39" sqref="AM34:AU39"/>
    </sheetView>
  </sheetViews>
  <sheetFormatPr defaultColWidth="2.625" defaultRowHeight="13.5"/>
  <cols>
    <col min="1" max="5" width="3.375" style="7" customWidth="1"/>
    <col min="6" max="46" width="4.00390625" style="10" customWidth="1"/>
    <col min="47" max="47" width="4.00390625" style="0" customWidth="1"/>
  </cols>
  <sheetData>
    <row r="1" spans="1:46" s="3" customFormat="1" ht="14.25">
      <c r="A1" s="7"/>
      <c r="B1" s="7"/>
      <c r="C1" s="7"/>
      <c r="D1" s="7"/>
      <c r="E1" s="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s="3" customFormat="1" ht="14.25">
      <c r="A2" s="7"/>
      <c r="B2" s="7"/>
      <c r="C2" s="7"/>
      <c r="D2" s="7"/>
      <c r="E2" s="7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" customFormat="1" ht="14.25">
      <c r="A3" s="7"/>
      <c r="B3" s="7"/>
      <c r="C3" s="7"/>
      <c r="D3" s="7"/>
      <c r="E3" s="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" customFormat="1" ht="14.25">
      <c r="A4" s="7"/>
      <c r="B4" s="7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7" s="3" customFormat="1" ht="17.25" customHeight="1">
      <c r="A5" s="908" t="s">
        <v>344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28"/>
    </row>
    <row r="6" spans="1:47" s="3" customFormat="1" ht="17.25" customHeight="1" thickBot="1">
      <c r="A6" s="909"/>
      <c r="B6" s="909"/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  <c r="X6" s="909"/>
      <c r="Y6" s="909"/>
      <c r="Z6" s="909"/>
      <c r="AA6" s="909"/>
      <c r="AB6" s="909"/>
      <c r="AC6" s="909"/>
      <c r="AD6" s="909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28"/>
    </row>
    <row r="7" spans="1:47" s="3" customFormat="1" ht="38.25" customHeight="1" thickTop="1">
      <c r="A7" s="902" t="s">
        <v>290</v>
      </c>
      <c r="B7" s="903"/>
      <c r="C7" s="903"/>
      <c r="D7" s="903"/>
      <c r="E7" s="903"/>
      <c r="F7" s="822" t="s">
        <v>288</v>
      </c>
      <c r="G7" s="823"/>
      <c r="H7" s="824"/>
      <c r="I7" s="824"/>
      <c r="J7" s="824"/>
      <c r="K7" s="824"/>
      <c r="L7" s="824"/>
      <c r="M7" s="824"/>
      <c r="N7" s="824"/>
      <c r="O7" s="824"/>
      <c r="P7" s="824"/>
      <c r="Q7" s="847" t="s">
        <v>287</v>
      </c>
      <c r="R7" s="848"/>
      <c r="S7" s="848"/>
      <c r="T7" s="848"/>
      <c r="U7" s="848"/>
      <c r="V7" s="848"/>
      <c r="W7" s="848"/>
      <c r="X7" s="848"/>
      <c r="Y7" s="848"/>
      <c r="Z7" s="848"/>
      <c r="AA7" s="848"/>
      <c r="AB7" s="848"/>
      <c r="AC7" s="848"/>
      <c r="AD7" s="848"/>
      <c r="AE7" s="849"/>
      <c r="AF7" s="868" t="s">
        <v>289</v>
      </c>
      <c r="AG7" s="869"/>
      <c r="AH7" s="869"/>
      <c r="AI7" s="869"/>
      <c r="AJ7" s="869"/>
      <c r="AK7" s="869"/>
      <c r="AL7" s="869"/>
      <c r="AM7" s="869"/>
      <c r="AN7" s="869"/>
      <c r="AO7" s="869"/>
      <c r="AP7" s="869"/>
      <c r="AQ7" s="869"/>
      <c r="AR7" s="869"/>
      <c r="AS7" s="869"/>
      <c r="AT7" s="870"/>
      <c r="AU7" s="55"/>
    </row>
    <row r="8" spans="1:47" s="3" customFormat="1" ht="33.75" customHeight="1">
      <c r="A8" s="904"/>
      <c r="B8" s="834"/>
      <c r="C8" s="834"/>
      <c r="D8" s="834"/>
      <c r="E8" s="834"/>
      <c r="F8" s="930" t="s">
        <v>97</v>
      </c>
      <c r="G8" s="931"/>
      <c r="H8" s="932"/>
      <c r="I8" s="825" t="s">
        <v>303</v>
      </c>
      <c r="J8" s="826"/>
      <c r="K8" s="826"/>
      <c r="L8" s="827"/>
      <c r="M8" s="825" t="s">
        <v>304</v>
      </c>
      <c r="N8" s="826"/>
      <c r="O8" s="826"/>
      <c r="P8" s="827"/>
      <c r="Q8" s="930" t="s">
        <v>97</v>
      </c>
      <c r="R8" s="931"/>
      <c r="S8" s="932"/>
      <c r="T8" s="825" t="s">
        <v>305</v>
      </c>
      <c r="U8" s="826"/>
      <c r="V8" s="826"/>
      <c r="W8" s="827"/>
      <c r="X8" s="825" t="s">
        <v>303</v>
      </c>
      <c r="Y8" s="826"/>
      <c r="Z8" s="826"/>
      <c r="AA8" s="827"/>
      <c r="AB8" s="825" t="s">
        <v>304</v>
      </c>
      <c r="AC8" s="826"/>
      <c r="AD8" s="826"/>
      <c r="AE8" s="827"/>
      <c r="AF8" s="930" t="s">
        <v>97</v>
      </c>
      <c r="AG8" s="931"/>
      <c r="AH8" s="932"/>
      <c r="AI8" s="825" t="s">
        <v>291</v>
      </c>
      <c r="AJ8" s="826"/>
      <c r="AK8" s="826"/>
      <c r="AL8" s="827"/>
      <c r="AM8" s="825" t="s">
        <v>303</v>
      </c>
      <c r="AN8" s="826"/>
      <c r="AO8" s="826"/>
      <c r="AP8" s="827"/>
      <c r="AQ8" s="825" t="s">
        <v>304</v>
      </c>
      <c r="AR8" s="826"/>
      <c r="AS8" s="826"/>
      <c r="AT8" s="946"/>
      <c r="AU8" s="55"/>
    </row>
    <row r="9" spans="1:47" s="3" customFormat="1" ht="30.75" customHeight="1">
      <c r="A9" s="904"/>
      <c r="B9" s="834"/>
      <c r="C9" s="834"/>
      <c r="D9" s="834"/>
      <c r="E9" s="834"/>
      <c r="F9" s="933"/>
      <c r="G9" s="934"/>
      <c r="H9" s="935"/>
      <c r="I9" s="828"/>
      <c r="J9" s="829"/>
      <c r="K9" s="829"/>
      <c r="L9" s="830"/>
      <c r="M9" s="828"/>
      <c r="N9" s="829"/>
      <c r="O9" s="829"/>
      <c r="P9" s="830"/>
      <c r="Q9" s="933"/>
      <c r="R9" s="934"/>
      <c r="S9" s="935"/>
      <c r="T9" s="828"/>
      <c r="U9" s="829"/>
      <c r="V9" s="829"/>
      <c r="W9" s="830"/>
      <c r="X9" s="828"/>
      <c r="Y9" s="829"/>
      <c r="Z9" s="829"/>
      <c r="AA9" s="830"/>
      <c r="AB9" s="828"/>
      <c r="AC9" s="829"/>
      <c r="AD9" s="829"/>
      <c r="AE9" s="830"/>
      <c r="AF9" s="933"/>
      <c r="AG9" s="934"/>
      <c r="AH9" s="935"/>
      <c r="AI9" s="828"/>
      <c r="AJ9" s="829"/>
      <c r="AK9" s="829"/>
      <c r="AL9" s="830"/>
      <c r="AM9" s="828"/>
      <c r="AN9" s="829"/>
      <c r="AO9" s="829"/>
      <c r="AP9" s="830"/>
      <c r="AQ9" s="828"/>
      <c r="AR9" s="829"/>
      <c r="AS9" s="829"/>
      <c r="AT9" s="915"/>
      <c r="AU9" s="56"/>
    </row>
    <row r="10" spans="1:47" s="3" customFormat="1" ht="55.5" customHeight="1">
      <c r="A10" s="89" t="s">
        <v>200</v>
      </c>
      <c r="B10" s="879" t="s">
        <v>201</v>
      </c>
      <c r="C10" s="879"/>
      <c r="D10" s="879"/>
      <c r="E10" s="880"/>
      <c r="F10" s="873">
        <v>24</v>
      </c>
      <c r="G10" s="873"/>
      <c r="H10" s="873"/>
      <c r="I10" s="670">
        <v>11196910</v>
      </c>
      <c r="J10" s="671"/>
      <c r="K10" s="671"/>
      <c r="L10" s="672"/>
      <c r="M10" s="850">
        <v>17495526</v>
      </c>
      <c r="N10" s="850"/>
      <c r="O10" s="850"/>
      <c r="P10" s="850"/>
      <c r="Q10" s="856">
        <v>2</v>
      </c>
      <c r="R10" s="857"/>
      <c r="S10" s="858"/>
      <c r="T10" s="820">
        <v>4591</v>
      </c>
      <c r="U10" s="820"/>
      <c r="V10" s="820"/>
      <c r="W10" s="820"/>
      <c r="X10" s="820">
        <v>214522</v>
      </c>
      <c r="Y10" s="820"/>
      <c r="Z10" s="820"/>
      <c r="AA10" s="820"/>
      <c r="AB10" s="821">
        <v>386000</v>
      </c>
      <c r="AC10" s="821"/>
      <c r="AD10" s="821"/>
      <c r="AE10" s="821"/>
      <c r="AF10" s="852">
        <v>0</v>
      </c>
      <c r="AG10" s="852"/>
      <c r="AH10" s="852"/>
      <c r="AI10" s="852">
        <v>0</v>
      </c>
      <c r="AJ10" s="852"/>
      <c r="AK10" s="852"/>
      <c r="AL10" s="852"/>
      <c r="AM10" s="852">
        <v>0</v>
      </c>
      <c r="AN10" s="852"/>
      <c r="AO10" s="852"/>
      <c r="AP10" s="852"/>
      <c r="AQ10" s="852">
        <v>0</v>
      </c>
      <c r="AR10" s="852"/>
      <c r="AS10" s="852"/>
      <c r="AT10" s="875"/>
      <c r="AU10" s="57"/>
    </row>
    <row r="11" spans="1:47" s="3" customFormat="1" ht="55.5" customHeight="1">
      <c r="A11" s="883" t="s">
        <v>202</v>
      </c>
      <c r="B11" s="839"/>
      <c r="C11" s="839"/>
      <c r="D11" s="839"/>
      <c r="E11" s="910"/>
      <c r="F11" s="873">
        <v>0</v>
      </c>
      <c r="G11" s="873"/>
      <c r="H11" s="873"/>
      <c r="I11" s="862">
        <v>0</v>
      </c>
      <c r="J11" s="863"/>
      <c r="K11" s="863"/>
      <c r="L11" s="864"/>
      <c r="M11" s="820">
        <v>0</v>
      </c>
      <c r="N11" s="820"/>
      <c r="O11" s="820"/>
      <c r="P11" s="820"/>
      <c r="Q11" s="856">
        <v>0</v>
      </c>
      <c r="R11" s="857"/>
      <c r="S11" s="858"/>
      <c r="T11" s="820">
        <v>0</v>
      </c>
      <c r="U11" s="820"/>
      <c r="V11" s="820"/>
      <c r="W11" s="820"/>
      <c r="X11" s="820">
        <v>0</v>
      </c>
      <c r="Y11" s="820"/>
      <c r="Z11" s="820"/>
      <c r="AA11" s="820"/>
      <c r="AB11" s="821">
        <v>0</v>
      </c>
      <c r="AC11" s="821"/>
      <c r="AD11" s="821"/>
      <c r="AE11" s="821"/>
      <c r="AF11" s="852">
        <v>0</v>
      </c>
      <c r="AG11" s="852"/>
      <c r="AH11" s="852"/>
      <c r="AI11" s="852">
        <v>0</v>
      </c>
      <c r="AJ11" s="852"/>
      <c r="AK11" s="852"/>
      <c r="AL11" s="852"/>
      <c r="AM11" s="852">
        <v>0</v>
      </c>
      <c r="AN11" s="852"/>
      <c r="AO11" s="852"/>
      <c r="AP11" s="852"/>
      <c r="AQ11" s="852">
        <v>0</v>
      </c>
      <c r="AR11" s="852"/>
      <c r="AS11" s="852"/>
      <c r="AT11" s="875"/>
      <c r="AU11" s="57"/>
    </row>
    <row r="12" spans="1:47" s="3" customFormat="1" ht="55.5" customHeight="1">
      <c r="A12" s="72" t="s">
        <v>203</v>
      </c>
      <c r="B12" s="447" t="s">
        <v>204</v>
      </c>
      <c r="C12" s="447"/>
      <c r="D12" s="447"/>
      <c r="E12" s="911"/>
      <c r="F12" s="873">
        <v>3</v>
      </c>
      <c r="G12" s="873"/>
      <c r="H12" s="873"/>
      <c r="I12" s="862">
        <v>3421711</v>
      </c>
      <c r="J12" s="863"/>
      <c r="K12" s="863"/>
      <c r="L12" s="864"/>
      <c r="M12" s="871">
        <v>10892803</v>
      </c>
      <c r="N12" s="871"/>
      <c r="O12" s="871"/>
      <c r="P12" s="871"/>
      <c r="Q12" s="856">
        <v>0</v>
      </c>
      <c r="R12" s="857"/>
      <c r="S12" s="858"/>
      <c r="T12" s="820">
        <v>0</v>
      </c>
      <c r="U12" s="820"/>
      <c r="V12" s="820"/>
      <c r="W12" s="820"/>
      <c r="X12" s="820">
        <v>0</v>
      </c>
      <c r="Y12" s="820"/>
      <c r="Z12" s="820"/>
      <c r="AA12" s="820"/>
      <c r="AB12" s="821">
        <v>0</v>
      </c>
      <c r="AC12" s="821"/>
      <c r="AD12" s="821"/>
      <c r="AE12" s="821"/>
      <c r="AF12" s="852">
        <v>0</v>
      </c>
      <c r="AG12" s="852"/>
      <c r="AH12" s="852"/>
      <c r="AI12" s="852">
        <v>0</v>
      </c>
      <c r="AJ12" s="852"/>
      <c r="AK12" s="852"/>
      <c r="AL12" s="852"/>
      <c r="AM12" s="852">
        <v>0</v>
      </c>
      <c r="AN12" s="852"/>
      <c r="AO12" s="852"/>
      <c r="AP12" s="852"/>
      <c r="AQ12" s="852">
        <v>0</v>
      </c>
      <c r="AR12" s="852"/>
      <c r="AS12" s="852"/>
      <c r="AT12" s="875"/>
      <c r="AU12" s="57"/>
    </row>
    <row r="13" spans="1:47" s="3" customFormat="1" ht="55.5" customHeight="1">
      <c r="A13" s="883" t="s">
        <v>205</v>
      </c>
      <c r="B13" s="839"/>
      <c r="C13" s="839"/>
      <c r="D13" s="839"/>
      <c r="E13" s="910"/>
      <c r="F13" s="873">
        <v>0</v>
      </c>
      <c r="G13" s="873"/>
      <c r="H13" s="873"/>
      <c r="I13" s="862">
        <v>0</v>
      </c>
      <c r="J13" s="863"/>
      <c r="K13" s="863"/>
      <c r="L13" s="864"/>
      <c r="M13" s="820">
        <v>0</v>
      </c>
      <c r="N13" s="820"/>
      <c r="O13" s="820"/>
      <c r="P13" s="820"/>
      <c r="Q13" s="856">
        <v>0</v>
      </c>
      <c r="R13" s="857"/>
      <c r="S13" s="858"/>
      <c r="T13" s="820">
        <v>0</v>
      </c>
      <c r="U13" s="820"/>
      <c r="V13" s="820"/>
      <c r="W13" s="820"/>
      <c r="X13" s="820">
        <v>0</v>
      </c>
      <c r="Y13" s="820"/>
      <c r="Z13" s="820"/>
      <c r="AA13" s="820"/>
      <c r="AB13" s="821">
        <v>0</v>
      </c>
      <c r="AC13" s="821"/>
      <c r="AD13" s="821"/>
      <c r="AE13" s="821"/>
      <c r="AF13" s="852">
        <v>0</v>
      </c>
      <c r="AG13" s="852"/>
      <c r="AH13" s="852"/>
      <c r="AI13" s="852">
        <v>0</v>
      </c>
      <c r="AJ13" s="852"/>
      <c r="AK13" s="852"/>
      <c r="AL13" s="852"/>
      <c r="AM13" s="852">
        <v>0</v>
      </c>
      <c r="AN13" s="852"/>
      <c r="AO13" s="852"/>
      <c r="AP13" s="852"/>
      <c r="AQ13" s="852">
        <v>0</v>
      </c>
      <c r="AR13" s="852"/>
      <c r="AS13" s="852"/>
      <c r="AT13" s="875"/>
      <c r="AU13" s="57"/>
    </row>
    <row r="14" spans="1:47" s="3" customFormat="1" ht="55.5" customHeight="1">
      <c r="A14" s="883" t="s">
        <v>206</v>
      </c>
      <c r="B14" s="839"/>
      <c r="C14" s="239" t="s">
        <v>207</v>
      </c>
      <c r="D14" s="239"/>
      <c r="E14" s="837"/>
      <c r="F14" s="873">
        <v>0</v>
      </c>
      <c r="G14" s="873"/>
      <c r="H14" s="873"/>
      <c r="I14" s="862">
        <v>0</v>
      </c>
      <c r="J14" s="863"/>
      <c r="K14" s="863"/>
      <c r="L14" s="864"/>
      <c r="M14" s="820">
        <v>0</v>
      </c>
      <c r="N14" s="820"/>
      <c r="O14" s="820"/>
      <c r="P14" s="820"/>
      <c r="Q14" s="856">
        <v>0</v>
      </c>
      <c r="R14" s="857"/>
      <c r="S14" s="858"/>
      <c r="T14" s="820">
        <v>0</v>
      </c>
      <c r="U14" s="820"/>
      <c r="V14" s="820"/>
      <c r="W14" s="820"/>
      <c r="X14" s="820">
        <v>0</v>
      </c>
      <c r="Y14" s="820"/>
      <c r="Z14" s="820"/>
      <c r="AA14" s="820"/>
      <c r="AB14" s="821">
        <v>0</v>
      </c>
      <c r="AC14" s="821"/>
      <c r="AD14" s="821"/>
      <c r="AE14" s="821"/>
      <c r="AF14" s="852">
        <v>0</v>
      </c>
      <c r="AG14" s="852"/>
      <c r="AH14" s="852"/>
      <c r="AI14" s="852">
        <v>0</v>
      </c>
      <c r="AJ14" s="852"/>
      <c r="AK14" s="852"/>
      <c r="AL14" s="852"/>
      <c r="AM14" s="852">
        <v>0</v>
      </c>
      <c r="AN14" s="852"/>
      <c r="AO14" s="852"/>
      <c r="AP14" s="852"/>
      <c r="AQ14" s="852">
        <v>0</v>
      </c>
      <c r="AR14" s="852"/>
      <c r="AS14" s="852"/>
      <c r="AT14" s="875"/>
      <c r="AU14" s="57"/>
    </row>
    <row r="15" spans="1:47" s="3" customFormat="1" ht="55.5" customHeight="1">
      <c r="A15" s="916" t="s">
        <v>208</v>
      </c>
      <c r="B15" s="127"/>
      <c r="C15" s="127"/>
      <c r="D15" s="127"/>
      <c r="E15" s="574"/>
      <c r="F15" s="873">
        <v>3</v>
      </c>
      <c r="G15" s="873"/>
      <c r="H15" s="873"/>
      <c r="I15" s="865">
        <v>39391221</v>
      </c>
      <c r="J15" s="866"/>
      <c r="K15" s="866"/>
      <c r="L15" s="867"/>
      <c r="M15" s="850">
        <v>129460461</v>
      </c>
      <c r="N15" s="850"/>
      <c r="O15" s="850"/>
      <c r="P15" s="850"/>
      <c r="Q15" s="856">
        <v>0</v>
      </c>
      <c r="R15" s="857"/>
      <c r="S15" s="858"/>
      <c r="T15" s="820">
        <v>0</v>
      </c>
      <c r="U15" s="820"/>
      <c r="V15" s="820"/>
      <c r="W15" s="820"/>
      <c r="X15" s="820">
        <v>0</v>
      </c>
      <c r="Y15" s="820"/>
      <c r="Z15" s="820"/>
      <c r="AA15" s="820"/>
      <c r="AB15" s="821">
        <v>0</v>
      </c>
      <c r="AC15" s="821"/>
      <c r="AD15" s="821"/>
      <c r="AE15" s="821"/>
      <c r="AF15" s="852">
        <v>0</v>
      </c>
      <c r="AG15" s="852"/>
      <c r="AH15" s="852"/>
      <c r="AI15" s="852">
        <v>0</v>
      </c>
      <c r="AJ15" s="852"/>
      <c r="AK15" s="852"/>
      <c r="AL15" s="852"/>
      <c r="AM15" s="852">
        <v>0</v>
      </c>
      <c r="AN15" s="852"/>
      <c r="AO15" s="852"/>
      <c r="AP15" s="852"/>
      <c r="AQ15" s="852">
        <v>0</v>
      </c>
      <c r="AR15" s="852"/>
      <c r="AS15" s="852"/>
      <c r="AT15" s="875"/>
      <c r="AU15" s="57"/>
    </row>
    <row r="16" spans="1:47" s="3" customFormat="1" ht="55.5" customHeight="1" thickBot="1">
      <c r="A16" s="917" t="s">
        <v>62</v>
      </c>
      <c r="B16" s="918"/>
      <c r="C16" s="918"/>
      <c r="D16" s="918"/>
      <c r="E16" s="918"/>
      <c r="F16" s="874">
        <f>SUM(F10:H15)</f>
        <v>30</v>
      </c>
      <c r="G16" s="874"/>
      <c r="H16" s="874"/>
      <c r="I16" s="859">
        <f>SUM(I10:L15)</f>
        <v>54009842</v>
      </c>
      <c r="J16" s="860"/>
      <c r="K16" s="860"/>
      <c r="L16" s="861"/>
      <c r="M16" s="851">
        <f>SUM(M10:P15)</f>
        <v>157848790</v>
      </c>
      <c r="N16" s="851"/>
      <c r="O16" s="851"/>
      <c r="P16" s="851"/>
      <c r="Q16" s="919">
        <f>SUM(Q10:R15)</f>
        <v>2</v>
      </c>
      <c r="R16" s="920"/>
      <c r="S16" s="921"/>
      <c r="T16" s="876">
        <f>SUM(T10:W15)</f>
        <v>4591</v>
      </c>
      <c r="U16" s="876"/>
      <c r="V16" s="876"/>
      <c r="W16" s="876"/>
      <c r="X16" s="876">
        <f>SUM(X10:AA15)</f>
        <v>214522</v>
      </c>
      <c r="Y16" s="876"/>
      <c r="Z16" s="876"/>
      <c r="AA16" s="876"/>
      <c r="AB16" s="853">
        <f>SUM(AB10:AE15)</f>
        <v>386000</v>
      </c>
      <c r="AC16" s="853"/>
      <c r="AD16" s="853"/>
      <c r="AE16" s="853"/>
      <c r="AF16" s="854">
        <f>SUM(AF10:AH15)</f>
        <v>0</v>
      </c>
      <c r="AG16" s="854"/>
      <c r="AH16" s="854"/>
      <c r="AI16" s="854">
        <f>SUM(AI10:AL15)</f>
        <v>0</v>
      </c>
      <c r="AJ16" s="854"/>
      <c r="AK16" s="854"/>
      <c r="AL16" s="854"/>
      <c r="AM16" s="854">
        <f>SUM(AM10:AP15)</f>
        <v>0</v>
      </c>
      <c r="AN16" s="854"/>
      <c r="AO16" s="854"/>
      <c r="AP16" s="854"/>
      <c r="AQ16" s="854">
        <f>SUM(AQ10:AT15)</f>
        <v>0</v>
      </c>
      <c r="AR16" s="854"/>
      <c r="AS16" s="854"/>
      <c r="AT16" s="855"/>
      <c r="AU16" s="57"/>
    </row>
    <row r="17" spans="1:47" s="3" customFormat="1" ht="40.5" customHeight="1" thickBot="1" thickTop="1">
      <c r="A17" s="28"/>
      <c r="B17" s="28"/>
      <c r="C17" s="28"/>
      <c r="D17" s="28"/>
      <c r="E17" s="28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28"/>
    </row>
    <row r="18" spans="1:47" s="3" customFormat="1" ht="39" customHeight="1" thickTop="1">
      <c r="A18" s="831" t="s">
        <v>290</v>
      </c>
      <c r="B18" s="832"/>
      <c r="C18" s="832"/>
      <c r="D18" s="832"/>
      <c r="E18" s="922"/>
      <c r="F18" s="905" t="s">
        <v>247</v>
      </c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7"/>
      <c r="T18" s="884" t="s">
        <v>63</v>
      </c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4"/>
      <c r="AF18" s="884"/>
      <c r="AG18" s="884"/>
      <c r="AH18" s="905" t="s">
        <v>301</v>
      </c>
      <c r="AI18" s="906"/>
      <c r="AJ18" s="906"/>
      <c r="AK18" s="906"/>
      <c r="AL18" s="906"/>
      <c r="AM18" s="906"/>
      <c r="AN18" s="906"/>
      <c r="AO18" s="906"/>
      <c r="AP18" s="906"/>
      <c r="AQ18" s="906"/>
      <c r="AR18" s="906"/>
      <c r="AS18" s="906"/>
      <c r="AT18" s="906"/>
      <c r="AU18" s="926"/>
    </row>
    <row r="19" spans="1:47" s="3" customFormat="1" ht="21" customHeight="1">
      <c r="A19" s="833"/>
      <c r="B19" s="834"/>
      <c r="C19" s="834"/>
      <c r="D19" s="834"/>
      <c r="E19" s="923"/>
      <c r="F19" s="120" t="s">
        <v>209</v>
      </c>
      <c r="G19" s="122"/>
      <c r="H19" s="825" t="s">
        <v>306</v>
      </c>
      <c r="I19" s="938"/>
      <c r="J19" s="938"/>
      <c r="K19" s="939"/>
      <c r="L19" s="825" t="s">
        <v>302</v>
      </c>
      <c r="M19" s="826"/>
      <c r="N19" s="826"/>
      <c r="O19" s="827"/>
      <c r="P19" s="825" t="s">
        <v>307</v>
      </c>
      <c r="Q19" s="826"/>
      <c r="R19" s="826"/>
      <c r="S19" s="827"/>
      <c r="T19" s="120" t="s">
        <v>209</v>
      </c>
      <c r="U19" s="936"/>
      <c r="V19" s="825" t="s">
        <v>306</v>
      </c>
      <c r="W19" s="938"/>
      <c r="X19" s="938"/>
      <c r="Y19" s="939"/>
      <c r="Z19" s="825" t="s">
        <v>302</v>
      </c>
      <c r="AA19" s="826"/>
      <c r="AB19" s="826"/>
      <c r="AC19" s="827"/>
      <c r="AD19" s="825" t="s">
        <v>307</v>
      </c>
      <c r="AE19" s="826"/>
      <c r="AF19" s="826"/>
      <c r="AG19" s="827"/>
      <c r="AH19" s="120" t="s">
        <v>209</v>
      </c>
      <c r="AI19" s="122"/>
      <c r="AJ19" s="825" t="s">
        <v>306</v>
      </c>
      <c r="AK19" s="938"/>
      <c r="AL19" s="938"/>
      <c r="AM19" s="939"/>
      <c r="AN19" s="825" t="s">
        <v>302</v>
      </c>
      <c r="AO19" s="826"/>
      <c r="AP19" s="826"/>
      <c r="AQ19" s="827"/>
      <c r="AR19" s="825" t="s">
        <v>307</v>
      </c>
      <c r="AS19" s="826"/>
      <c r="AT19" s="826"/>
      <c r="AU19" s="946"/>
    </row>
    <row r="20" spans="1:47" s="3" customFormat="1" ht="21" customHeight="1">
      <c r="A20" s="833"/>
      <c r="B20" s="834"/>
      <c r="C20" s="834"/>
      <c r="D20" s="834"/>
      <c r="E20" s="923"/>
      <c r="F20" s="160"/>
      <c r="G20" s="161"/>
      <c r="H20" s="940"/>
      <c r="I20" s="941"/>
      <c r="J20" s="941"/>
      <c r="K20" s="942"/>
      <c r="L20" s="899"/>
      <c r="M20" s="900"/>
      <c r="N20" s="900"/>
      <c r="O20" s="901"/>
      <c r="P20" s="899"/>
      <c r="Q20" s="900"/>
      <c r="R20" s="900"/>
      <c r="S20" s="901"/>
      <c r="T20" s="937"/>
      <c r="U20" s="162"/>
      <c r="V20" s="940"/>
      <c r="W20" s="941"/>
      <c r="X20" s="941"/>
      <c r="Y20" s="942"/>
      <c r="Z20" s="899"/>
      <c r="AA20" s="900"/>
      <c r="AB20" s="900"/>
      <c r="AC20" s="901"/>
      <c r="AD20" s="899"/>
      <c r="AE20" s="900"/>
      <c r="AF20" s="900"/>
      <c r="AG20" s="901"/>
      <c r="AH20" s="160"/>
      <c r="AI20" s="161"/>
      <c r="AJ20" s="940"/>
      <c r="AK20" s="941"/>
      <c r="AL20" s="941"/>
      <c r="AM20" s="942"/>
      <c r="AN20" s="899"/>
      <c r="AO20" s="900"/>
      <c r="AP20" s="900"/>
      <c r="AQ20" s="901"/>
      <c r="AR20" s="899"/>
      <c r="AS20" s="900"/>
      <c r="AT20" s="900"/>
      <c r="AU20" s="914"/>
    </row>
    <row r="21" spans="1:47" s="3" customFormat="1" ht="19.5" customHeight="1">
      <c r="A21" s="835"/>
      <c r="B21" s="836"/>
      <c r="C21" s="836"/>
      <c r="D21" s="836"/>
      <c r="E21" s="924"/>
      <c r="F21" s="123"/>
      <c r="G21" s="125"/>
      <c r="H21" s="943"/>
      <c r="I21" s="944"/>
      <c r="J21" s="944"/>
      <c r="K21" s="945"/>
      <c r="L21" s="828"/>
      <c r="M21" s="829"/>
      <c r="N21" s="829"/>
      <c r="O21" s="830"/>
      <c r="P21" s="828"/>
      <c r="Q21" s="829"/>
      <c r="R21" s="829"/>
      <c r="S21" s="830"/>
      <c r="T21" s="163"/>
      <c r="U21" s="164"/>
      <c r="V21" s="943"/>
      <c r="W21" s="944"/>
      <c r="X21" s="944"/>
      <c r="Y21" s="945"/>
      <c r="Z21" s="828"/>
      <c r="AA21" s="829"/>
      <c r="AB21" s="829"/>
      <c r="AC21" s="830"/>
      <c r="AD21" s="828"/>
      <c r="AE21" s="829"/>
      <c r="AF21" s="829"/>
      <c r="AG21" s="830"/>
      <c r="AH21" s="123"/>
      <c r="AI21" s="125"/>
      <c r="AJ21" s="943"/>
      <c r="AK21" s="944"/>
      <c r="AL21" s="944"/>
      <c r="AM21" s="945"/>
      <c r="AN21" s="828"/>
      <c r="AO21" s="829"/>
      <c r="AP21" s="829"/>
      <c r="AQ21" s="830"/>
      <c r="AR21" s="828"/>
      <c r="AS21" s="829"/>
      <c r="AT21" s="829"/>
      <c r="AU21" s="915"/>
    </row>
    <row r="22" spans="1:47" s="3" customFormat="1" ht="60" customHeight="1">
      <c r="A22" s="70" t="s">
        <v>210</v>
      </c>
      <c r="B22" s="881" t="s">
        <v>211</v>
      </c>
      <c r="C22" s="881"/>
      <c r="D22" s="881"/>
      <c r="E22" s="882"/>
      <c r="F22" s="818">
        <v>0</v>
      </c>
      <c r="G22" s="818"/>
      <c r="H22" s="816">
        <v>0</v>
      </c>
      <c r="I22" s="816"/>
      <c r="J22" s="816"/>
      <c r="K22" s="816"/>
      <c r="L22" s="816">
        <v>0</v>
      </c>
      <c r="M22" s="816"/>
      <c r="N22" s="816"/>
      <c r="O22" s="816"/>
      <c r="P22" s="816">
        <v>0</v>
      </c>
      <c r="Q22" s="816"/>
      <c r="R22" s="816"/>
      <c r="S22" s="816"/>
      <c r="T22" s="818">
        <v>4</v>
      </c>
      <c r="U22" s="818"/>
      <c r="V22" s="818">
        <v>121609</v>
      </c>
      <c r="W22" s="818"/>
      <c r="X22" s="818"/>
      <c r="Y22" s="818"/>
      <c r="Z22" s="818">
        <v>1493080</v>
      </c>
      <c r="AA22" s="818"/>
      <c r="AB22" s="818"/>
      <c r="AC22" s="818"/>
      <c r="AD22" s="818">
        <v>619478</v>
      </c>
      <c r="AE22" s="818"/>
      <c r="AF22" s="818"/>
      <c r="AG22" s="818"/>
      <c r="AH22" s="925">
        <v>6</v>
      </c>
      <c r="AI22" s="816"/>
      <c r="AJ22" s="816">
        <v>425702</v>
      </c>
      <c r="AK22" s="816"/>
      <c r="AL22" s="816"/>
      <c r="AM22" s="816"/>
      <c r="AN22" s="816">
        <v>5922243</v>
      </c>
      <c r="AO22" s="816"/>
      <c r="AP22" s="816"/>
      <c r="AQ22" s="816"/>
      <c r="AR22" s="816">
        <v>4235438</v>
      </c>
      <c r="AS22" s="816"/>
      <c r="AT22" s="816"/>
      <c r="AU22" s="819"/>
    </row>
    <row r="23" spans="1:47" s="3" customFormat="1" ht="60" customHeight="1">
      <c r="A23" s="838" t="s">
        <v>202</v>
      </c>
      <c r="B23" s="839"/>
      <c r="C23" s="839"/>
      <c r="D23" s="839"/>
      <c r="E23" s="910"/>
      <c r="F23" s="818">
        <v>0</v>
      </c>
      <c r="G23" s="818"/>
      <c r="H23" s="816">
        <v>0</v>
      </c>
      <c r="I23" s="816"/>
      <c r="J23" s="816"/>
      <c r="K23" s="816"/>
      <c r="L23" s="816">
        <v>0</v>
      </c>
      <c r="M23" s="816"/>
      <c r="N23" s="816"/>
      <c r="O23" s="816"/>
      <c r="P23" s="816">
        <v>0</v>
      </c>
      <c r="Q23" s="816"/>
      <c r="R23" s="816"/>
      <c r="S23" s="816"/>
      <c r="T23" s="818">
        <v>0</v>
      </c>
      <c r="U23" s="818"/>
      <c r="V23" s="818">
        <v>0</v>
      </c>
      <c r="W23" s="818"/>
      <c r="X23" s="818"/>
      <c r="Y23" s="818"/>
      <c r="Z23" s="818">
        <v>0</v>
      </c>
      <c r="AA23" s="818"/>
      <c r="AB23" s="818"/>
      <c r="AC23" s="818"/>
      <c r="AD23" s="818">
        <v>0</v>
      </c>
      <c r="AE23" s="818"/>
      <c r="AF23" s="818"/>
      <c r="AG23" s="818"/>
      <c r="AH23" s="816">
        <v>0</v>
      </c>
      <c r="AI23" s="816"/>
      <c r="AJ23" s="816">
        <v>0</v>
      </c>
      <c r="AK23" s="816"/>
      <c r="AL23" s="816"/>
      <c r="AM23" s="816"/>
      <c r="AN23" s="816">
        <v>0</v>
      </c>
      <c r="AO23" s="816"/>
      <c r="AP23" s="816"/>
      <c r="AQ23" s="816"/>
      <c r="AR23" s="816">
        <v>0</v>
      </c>
      <c r="AS23" s="816"/>
      <c r="AT23" s="816"/>
      <c r="AU23" s="819"/>
    </row>
    <row r="24" spans="1:47" s="3" customFormat="1" ht="60" customHeight="1">
      <c r="A24" s="71" t="s">
        <v>203</v>
      </c>
      <c r="B24" s="447" t="s">
        <v>204</v>
      </c>
      <c r="C24" s="447"/>
      <c r="D24" s="447"/>
      <c r="E24" s="911"/>
      <c r="F24" s="818">
        <v>0</v>
      </c>
      <c r="G24" s="818"/>
      <c r="H24" s="816">
        <v>0</v>
      </c>
      <c r="I24" s="816"/>
      <c r="J24" s="816"/>
      <c r="K24" s="816"/>
      <c r="L24" s="816">
        <v>0</v>
      </c>
      <c r="M24" s="816"/>
      <c r="N24" s="816"/>
      <c r="O24" s="816"/>
      <c r="P24" s="816">
        <v>0</v>
      </c>
      <c r="Q24" s="816"/>
      <c r="R24" s="816"/>
      <c r="S24" s="816"/>
      <c r="T24" s="818">
        <v>0</v>
      </c>
      <c r="U24" s="818"/>
      <c r="V24" s="818">
        <v>0</v>
      </c>
      <c r="W24" s="818"/>
      <c r="X24" s="818"/>
      <c r="Y24" s="818"/>
      <c r="Z24" s="818">
        <v>0</v>
      </c>
      <c r="AA24" s="818"/>
      <c r="AB24" s="818"/>
      <c r="AC24" s="818"/>
      <c r="AD24" s="818">
        <v>0</v>
      </c>
      <c r="AE24" s="818"/>
      <c r="AF24" s="818"/>
      <c r="AG24" s="818"/>
      <c r="AH24" s="816">
        <v>1</v>
      </c>
      <c r="AI24" s="816"/>
      <c r="AJ24" s="816">
        <v>67716</v>
      </c>
      <c r="AK24" s="816"/>
      <c r="AL24" s="816"/>
      <c r="AM24" s="816"/>
      <c r="AN24" s="816">
        <v>6918320</v>
      </c>
      <c r="AO24" s="816"/>
      <c r="AP24" s="816"/>
      <c r="AQ24" s="816"/>
      <c r="AR24" s="816">
        <v>1598581</v>
      </c>
      <c r="AS24" s="816"/>
      <c r="AT24" s="816"/>
      <c r="AU24" s="819"/>
    </row>
    <row r="25" spans="1:47" s="3" customFormat="1" ht="60" customHeight="1">
      <c r="A25" s="838" t="s">
        <v>205</v>
      </c>
      <c r="B25" s="839"/>
      <c r="C25" s="839"/>
      <c r="D25" s="839"/>
      <c r="E25" s="910"/>
      <c r="F25" s="818">
        <v>0</v>
      </c>
      <c r="G25" s="818"/>
      <c r="H25" s="816">
        <v>0</v>
      </c>
      <c r="I25" s="816"/>
      <c r="J25" s="816"/>
      <c r="K25" s="816"/>
      <c r="L25" s="816">
        <v>0</v>
      </c>
      <c r="M25" s="816"/>
      <c r="N25" s="816"/>
      <c r="O25" s="816"/>
      <c r="P25" s="816">
        <v>0</v>
      </c>
      <c r="Q25" s="816"/>
      <c r="R25" s="816"/>
      <c r="S25" s="816"/>
      <c r="T25" s="818">
        <v>0</v>
      </c>
      <c r="U25" s="818"/>
      <c r="V25" s="818">
        <v>0</v>
      </c>
      <c r="W25" s="818"/>
      <c r="X25" s="818"/>
      <c r="Y25" s="818"/>
      <c r="Z25" s="818">
        <v>0</v>
      </c>
      <c r="AA25" s="818"/>
      <c r="AB25" s="818"/>
      <c r="AC25" s="818"/>
      <c r="AD25" s="818">
        <v>0</v>
      </c>
      <c r="AE25" s="818"/>
      <c r="AF25" s="818"/>
      <c r="AG25" s="818"/>
      <c r="AH25" s="816">
        <v>0</v>
      </c>
      <c r="AI25" s="816"/>
      <c r="AJ25" s="816">
        <v>0</v>
      </c>
      <c r="AK25" s="816"/>
      <c r="AL25" s="816"/>
      <c r="AM25" s="816"/>
      <c r="AN25" s="816">
        <v>0</v>
      </c>
      <c r="AO25" s="816"/>
      <c r="AP25" s="816"/>
      <c r="AQ25" s="816"/>
      <c r="AR25" s="816">
        <v>0</v>
      </c>
      <c r="AS25" s="816"/>
      <c r="AT25" s="816"/>
      <c r="AU25" s="819"/>
    </row>
    <row r="26" spans="1:47" s="3" customFormat="1" ht="60" customHeight="1">
      <c r="A26" s="838" t="s">
        <v>206</v>
      </c>
      <c r="B26" s="839"/>
      <c r="C26" s="239" t="s">
        <v>207</v>
      </c>
      <c r="D26" s="239"/>
      <c r="E26" s="837"/>
      <c r="F26" s="818">
        <v>0</v>
      </c>
      <c r="G26" s="818"/>
      <c r="H26" s="816">
        <v>0</v>
      </c>
      <c r="I26" s="816"/>
      <c r="J26" s="816"/>
      <c r="K26" s="816"/>
      <c r="L26" s="816">
        <v>0</v>
      </c>
      <c r="M26" s="816"/>
      <c r="N26" s="816"/>
      <c r="O26" s="816"/>
      <c r="P26" s="816">
        <v>0</v>
      </c>
      <c r="Q26" s="816"/>
      <c r="R26" s="816"/>
      <c r="S26" s="816"/>
      <c r="T26" s="818">
        <v>0</v>
      </c>
      <c r="U26" s="818"/>
      <c r="V26" s="818">
        <v>0</v>
      </c>
      <c r="W26" s="818"/>
      <c r="X26" s="818"/>
      <c r="Y26" s="818"/>
      <c r="Z26" s="818">
        <v>0</v>
      </c>
      <c r="AA26" s="818"/>
      <c r="AB26" s="818"/>
      <c r="AC26" s="818"/>
      <c r="AD26" s="818">
        <v>0</v>
      </c>
      <c r="AE26" s="818"/>
      <c r="AF26" s="818"/>
      <c r="AG26" s="818"/>
      <c r="AH26" s="816">
        <v>0</v>
      </c>
      <c r="AI26" s="816"/>
      <c r="AJ26" s="816">
        <v>0</v>
      </c>
      <c r="AK26" s="816"/>
      <c r="AL26" s="816"/>
      <c r="AM26" s="816"/>
      <c r="AN26" s="816">
        <v>0</v>
      </c>
      <c r="AO26" s="816"/>
      <c r="AP26" s="816"/>
      <c r="AQ26" s="816"/>
      <c r="AR26" s="816">
        <v>0</v>
      </c>
      <c r="AS26" s="816"/>
      <c r="AT26" s="816"/>
      <c r="AU26" s="819"/>
    </row>
    <row r="27" spans="1:47" s="3" customFormat="1" ht="60" customHeight="1">
      <c r="A27" s="844" t="s">
        <v>208</v>
      </c>
      <c r="B27" s="845"/>
      <c r="C27" s="845"/>
      <c r="D27" s="845"/>
      <c r="E27" s="846"/>
      <c r="F27" s="818">
        <v>0</v>
      </c>
      <c r="G27" s="818"/>
      <c r="H27" s="816">
        <v>0</v>
      </c>
      <c r="I27" s="816"/>
      <c r="J27" s="816"/>
      <c r="K27" s="816"/>
      <c r="L27" s="816">
        <v>0</v>
      </c>
      <c r="M27" s="816"/>
      <c r="N27" s="816"/>
      <c r="O27" s="816"/>
      <c r="P27" s="816">
        <v>0</v>
      </c>
      <c r="Q27" s="816"/>
      <c r="R27" s="816"/>
      <c r="S27" s="816"/>
      <c r="T27" s="818">
        <v>0</v>
      </c>
      <c r="U27" s="818"/>
      <c r="V27" s="818">
        <v>0</v>
      </c>
      <c r="W27" s="818"/>
      <c r="X27" s="818"/>
      <c r="Y27" s="818"/>
      <c r="Z27" s="818">
        <v>0</v>
      </c>
      <c r="AA27" s="818"/>
      <c r="AB27" s="818"/>
      <c r="AC27" s="818"/>
      <c r="AD27" s="818">
        <v>0</v>
      </c>
      <c r="AE27" s="818"/>
      <c r="AF27" s="818"/>
      <c r="AG27" s="818"/>
      <c r="AH27" s="816">
        <v>0</v>
      </c>
      <c r="AI27" s="816"/>
      <c r="AJ27" s="816">
        <v>0</v>
      </c>
      <c r="AK27" s="816"/>
      <c r="AL27" s="816"/>
      <c r="AM27" s="816"/>
      <c r="AN27" s="816">
        <v>0</v>
      </c>
      <c r="AO27" s="816"/>
      <c r="AP27" s="816"/>
      <c r="AQ27" s="816"/>
      <c r="AR27" s="816">
        <v>0</v>
      </c>
      <c r="AS27" s="816"/>
      <c r="AT27" s="816"/>
      <c r="AU27" s="819"/>
    </row>
    <row r="28" spans="1:47" s="3" customFormat="1" ht="60" customHeight="1" thickBot="1">
      <c r="A28" s="840" t="s">
        <v>62</v>
      </c>
      <c r="B28" s="841"/>
      <c r="C28" s="841"/>
      <c r="D28" s="841"/>
      <c r="E28" s="842"/>
      <c r="F28" s="843">
        <f>SUM(F22:G27)</f>
        <v>0</v>
      </c>
      <c r="G28" s="843"/>
      <c r="H28" s="807">
        <f>SUM(H22:K27)</f>
        <v>0</v>
      </c>
      <c r="I28" s="807"/>
      <c r="J28" s="807"/>
      <c r="K28" s="807"/>
      <c r="L28" s="807">
        <f>SUM(L22:O27)</f>
        <v>0</v>
      </c>
      <c r="M28" s="807"/>
      <c r="N28" s="807"/>
      <c r="O28" s="807"/>
      <c r="P28" s="807">
        <f>SUM(P22:S27)</f>
        <v>0</v>
      </c>
      <c r="Q28" s="807"/>
      <c r="R28" s="807"/>
      <c r="S28" s="807"/>
      <c r="T28" s="843">
        <f>SUM(T22:U27)</f>
        <v>4</v>
      </c>
      <c r="U28" s="843"/>
      <c r="V28" s="843">
        <f>SUM(V22:Y27)</f>
        <v>121609</v>
      </c>
      <c r="W28" s="843"/>
      <c r="X28" s="843"/>
      <c r="Y28" s="843"/>
      <c r="Z28" s="877">
        <f>SUM(Z22:AC27)</f>
        <v>1493080</v>
      </c>
      <c r="AA28" s="877"/>
      <c r="AB28" s="877"/>
      <c r="AC28" s="877"/>
      <c r="AD28" s="877">
        <f>SUM(AD22:AG27)</f>
        <v>619478</v>
      </c>
      <c r="AE28" s="877"/>
      <c r="AF28" s="877"/>
      <c r="AG28" s="877"/>
      <c r="AH28" s="807">
        <f>SUM(AH22:AI27)</f>
        <v>7</v>
      </c>
      <c r="AI28" s="807"/>
      <c r="AJ28" s="807">
        <f>SUM(AJ22:AM27)</f>
        <v>493418</v>
      </c>
      <c r="AK28" s="807"/>
      <c r="AL28" s="807"/>
      <c r="AM28" s="807"/>
      <c r="AN28" s="872">
        <f>SUM(AN22:AQ27)</f>
        <v>12840563</v>
      </c>
      <c r="AO28" s="872"/>
      <c r="AP28" s="872"/>
      <c r="AQ28" s="872"/>
      <c r="AR28" s="872">
        <f>SUM(AR22:AU27)</f>
        <v>5834019</v>
      </c>
      <c r="AS28" s="872"/>
      <c r="AT28" s="872"/>
      <c r="AU28" s="912"/>
    </row>
    <row r="29" spans="1:47" s="3" customFormat="1" ht="40.5" customHeight="1" thickBot="1" thickTop="1">
      <c r="A29" s="28"/>
      <c r="B29" s="28"/>
      <c r="C29" s="28"/>
      <c r="D29" s="28"/>
      <c r="E29" s="28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8"/>
    </row>
    <row r="30" spans="1:47" s="3" customFormat="1" ht="39" customHeight="1" thickTop="1">
      <c r="A30" s="831" t="s">
        <v>290</v>
      </c>
      <c r="B30" s="832"/>
      <c r="C30" s="832"/>
      <c r="D30" s="832"/>
      <c r="E30" s="832"/>
      <c r="F30" s="890" t="s">
        <v>64</v>
      </c>
      <c r="G30" s="888"/>
      <c r="H30" s="891"/>
      <c r="I30" s="891"/>
      <c r="J30" s="891"/>
      <c r="K30" s="892"/>
      <c r="L30" s="892"/>
      <c r="M30" s="892"/>
      <c r="N30" s="891"/>
      <c r="O30" s="891"/>
      <c r="P30" s="893"/>
      <c r="Q30" s="928" t="s">
        <v>105</v>
      </c>
      <c r="R30" s="892"/>
      <c r="S30" s="892"/>
      <c r="T30" s="892"/>
      <c r="U30" s="892"/>
      <c r="V30" s="892"/>
      <c r="W30" s="892"/>
      <c r="X30" s="892"/>
      <c r="Y30" s="892"/>
      <c r="Z30" s="892"/>
      <c r="AA30" s="929"/>
      <c r="AB30" s="886" t="s">
        <v>55</v>
      </c>
      <c r="AC30" s="887"/>
      <c r="AD30" s="888"/>
      <c r="AE30" s="888"/>
      <c r="AF30" s="888"/>
      <c r="AG30" s="887"/>
      <c r="AH30" s="887"/>
      <c r="AI30" s="887"/>
      <c r="AJ30" s="888"/>
      <c r="AK30" s="888"/>
      <c r="AL30" s="888"/>
      <c r="AM30" s="886" t="s">
        <v>300</v>
      </c>
      <c r="AN30" s="887"/>
      <c r="AO30" s="887"/>
      <c r="AP30" s="888"/>
      <c r="AQ30" s="888"/>
      <c r="AR30" s="888"/>
      <c r="AS30" s="887"/>
      <c r="AT30" s="887"/>
      <c r="AU30" s="889"/>
    </row>
    <row r="31" spans="1:47" s="3" customFormat="1" ht="23.25" customHeight="1">
      <c r="A31" s="833"/>
      <c r="B31" s="834"/>
      <c r="C31" s="834"/>
      <c r="D31" s="834"/>
      <c r="E31" s="834"/>
      <c r="F31" s="120" t="s">
        <v>209</v>
      </c>
      <c r="G31" s="122"/>
      <c r="H31" s="896" t="s">
        <v>308</v>
      </c>
      <c r="I31" s="897"/>
      <c r="J31" s="898"/>
      <c r="K31" s="825" t="s">
        <v>309</v>
      </c>
      <c r="L31" s="826"/>
      <c r="M31" s="827"/>
      <c r="N31" s="896" t="s">
        <v>292</v>
      </c>
      <c r="O31" s="897"/>
      <c r="P31" s="898"/>
      <c r="Q31" s="120" t="s">
        <v>209</v>
      </c>
      <c r="R31" s="122"/>
      <c r="S31" s="896" t="s">
        <v>308</v>
      </c>
      <c r="T31" s="897"/>
      <c r="U31" s="898"/>
      <c r="V31" s="825" t="s">
        <v>309</v>
      </c>
      <c r="W31" s="826"/>
      <c r="X31" s="827"/>
      <c r="Y31" s="896" t="s">
        <v>292</v>
      </c>
      <c r="Z31" s="897"/>
      <c r="AA31" s="898"/>
      <c r="AB31" s="927" t="s">
        <v>209</v>
      </c>
      <c r="AC31" s="574"/>
      <c r="AD31" s="896" t="s">
        <v>308</v>
      </c>
      <c r="AE31" s="897"/>
      <c r="AF31" s="898"/>
      <c r="AG31" s="825" t="s">
        <v>309</v>
      </c>
      <c r="AH31" s="826"/>
      <c r="AI31" s="827"/>
      <c r="AJ31" s="896" t="s">
        <v>292</v>
      </c>
      <c r="AK31" s="897"/>
      <c r="AL31" s="898"/>
      <c r="AM31" s="896" t="s">
        <v>345</v>
      </c>
      <c r="AN31" s="897"/>
      <c r="AO31" s="898"/>
      <c r="AP31" s="825" t="s">
        <v>346</v>
      </c>
      <c r="AQ31" s="826"/>
      <c r="AR31" s="827"/>
      <c r="AS31" s="896" t="s">
        <v>347</v>
      </c>
      <c r="AT31" s="897"/>
      <c r="AU31" s="913"/>
    </row>
    <row r="32" spans="1:47" s="3" customFormat="1" ht="23.25" customHeight="1">
      <c r="A32" s="833"/>
      <c r="B32" s="834"/>
      <c r="C32" s="834"/>
      <c r="D32" s="834"/>
      <c r="E32" s="834"/>
      <c r="F32" s="160"/>
      <c r="G32" s="161"/>
      <c r="H32" s="899"/>
      <c r="I32" s="900"/>
      <c r="J32" s="901"/>
      <c r="K32" s="899"/>
      <c r="L32" s="900"/>
      <c r="M32" s="901"/>
      <c r="N32" s="899"/>
      <c r="O32" s="900"/>
      <c r="P32" s="901"/>
      <c r="Q32" s="160"/>
      <c r="R32" s="161"/>
      <c r="S32" s="899"/>
      <c r="T32" s="900"/>
      <c r="U32" s="901"/>
      <c r="V32" s="899"/>
      <c r="W32" s="900"/>
      <c r="X32" s="901"/>
      <c r="Y32" s="899"/>
      <c r="Z32" s="900"/>
      <c r="AA32" s="901"/>
      <c r="AB32" s="160"/>
      <c r="AC32" s="161"/>
      <c r="AD32" s="899"/>
      <c r="AE32" s="900"/>
      <c r="AF32" s="901"/>
      <c r="AG32" s="899"/>
      <c r="AH32" s="900"/>
      <c r="AI32" s="901"/>
      <c r="AJ32" s="899"/>
      <c r="AK32" s="900"/>
      <c r="AL32" s="901"/>
      <c r="AM32" s="899"/>
      <c r="AN32" s="900"/>
      <c r="AO32" s="901"/>
      <c r="AP32" s="899"/>
      <c r="AQ32" s="900"/>
      <c r="AR32" s="901"/>
      <c r="AS32" s="899"/>
      <c r="AT32" s="900"/>
      <c r="AU32" s="914"/>
    </row>
    <row r="33" spans="1:47" s="3" customFormat="1" ht="23.25" customHeight="1">
      <c r="A33" s="835"/>
      <c r="B33" s="836"/>
      <c r="C33" s="836"/>
      <c r="D33" s="836"/>
      <c r="E33" s="836"/>
      <c r="F33" s="123"/>
      <c r="G33" s="125"/>
      <c r="H33" s="828"/>
      <c r="I33" s="829"/>
      <c r="J33" s="830"/>
      <c r="K33" s="828"/>
      <c r="L33" s="829"/>
      <c r="M33" s="830"/>
      <c r="N33" s="828"/>
      <c r="O33" s="829"/>
      <c r="P33" s="830"/>
      <c r="Q33" s="123"/>
      <c r="R33" s="125"/>
      <c r="S33" s="828"/>
      <c r="T33" s="829"/>
      <c r="U33" s="830"/>
      <c r="V33" s="828"/>
      <c r="W33" s="829"/>
      <c r="X33" s="830"/>
      <c r="Y33" s="828"/>
      <c r="Z33" s="829"/>
      <c r="AA33" s="830"/>
      <c r="AB33" s="123"/>
      <c r="AC33" s="125"/>
      <c r="AD33" s="828"/>
      <c r="AE33" s="829"/>
      <c r="AF33" s="830"/>
      <c r="AG33" s="828"/>
      <c r="AH33" s="829"/>
      <c r="AI33" s="830"/>
      <c r="AJ33" s="828"/>
      <c r="AK33" s="829"/>
      <c r="AL33" s="830"/>
      <c r="AM33" s="828"/>
      <c r="AN33" s="829"/>
      <c r="AO33" s="830"/>
      <c r="AP33" s="828"/>
      <c r="AQ33" s="829"/>
      <c r="AR33" s="830"/>
      <c r="AS33" s="828"/>
      <c r="AT33" s="829"/>
      <c r="AU33" s="915"/>
    </row>
    <row r="34" spans="1:47" s="3" customFormat="1" ht="60" customHeight="1">
      <c r="A34" s="70" t="s">
        <v>210</v>
      </c>
      <c r="B34" s="881" t="s">
        <v>211</v>
      </c>
      <c r="C34" s="881"/>
      <c r="D34" s="881"/>
      <c r="E34" s="882"/>
      <c r="F34" s="878">
        <v>9</v>
      </c>
      <c r="G34" s="878"/>
      <c r="H34" s="339">
        <v>3485257</v>
      </c>
      <c r="I34" s="339"/>
      <c r="J34" s="339"/>
      <c r="K34" s="339">
        <v>16429750</v>
      </c>
      <c r="L34" s="339"/>
      <c r="M34" s="339"/>
      <c r="N34" s="339">
        <v>6313140</v>
      </c>
      <c r="O34" s="339"/>
      <c r="P34" s="339"/>
      <c r="Q34" s="816">
        <v>1</v>
      </c>
      <c r="R34" s="816"/>
      <c r="S34" s="818">
        <v>1486920</v>
      </c>
      <c r="T34" s="818"/>
      <c r="U34" s="818"/>
      <c r="V34" s="818">
        <v>3981035</v>
      </c>
      <c r="W34" s="818"/>
      <c r="X34" s="818"/>
      <c r="Y34" s="818">
        <v>504000</v>
      </c>
      <c r="Z34" s="818"/>
      <c r="AA34" s="818"/>
      <c r="AB34" s="885">
        <f aca="true" t="shared" si="0" ref="AB34:AB39">SUM(F10)+SUM(Q10)+SUM(AF10)+SUM(F22)+SUM(T22)+SUM(AH22)+SUM(F34)+SUM(Q34)</f>
        <v>46</v>
      </c>
      <c r="AC34" s="885"/>
      <c r="AD34" s="814">
        <f aca="true" t="shared" si="1" ref="AD34:AD39">SUM(T10)+SUM(AI10)+SUM(H22)+SUM(V22)+SUM(AJ22)+SUM(H34)+SUM(S34)</f>
        <v>5524079</v>
      </c>
      <c r="AE34" s="814"/>
      <c r="AF34" s="814"/>
      <c r="AG34" s="814">
        <f aca="true" t="shared" si="2" ref="AG34:AG39">SUM(I10)+SUM(X10)+SUM(AM10)+SUM(L22)+SUM(Z22)+SUM(AN22)+SUM(K34)+SUM(V34)</f>
        <v>39237540</v>
      </c>
      <c r="AH34" s="814"/>
      <c r="AI34" s="814"/>
      <c r="AJ34" s="815">
        <f aca="true" t="shared" si="3" ref="AJ34:AJ39">SUM(M10)+SUM(AB10)+SUM(AQ10)+SUM(P22)+SUM(AD22)+SUM(AR22)+SUM(N34)+SUM(Y34)</f>
        <v>29553582</v>
      </c>
      <c r="AK34" s="815"/>
      <c r="AL34" s="815"/>
      <c r="AM34" s="579">
        <v>368703</v>
      </c>
      <c r="AN34" s="579"/>
      <c r="AO34" s="579"/>
      <c r="AP34" s="579">
        <v>350437</v>
      </c>
      <c r="AQ34" s="579"/>
      <c r="AR34" s="579"/>
      <c r="AS34" s="579">
        <v>64033</v>
      </c>
      <c r="AT34" s="579"/>
      <c r="AU34" s="810"/>
    </row>
    <row r="35" spans="1:47" s="3" customFormat="1" ht="60" customHeight="1">
      <c r="A35" s="838" t="s">
        <v>202</v>
      </c>
      <c r="B35" s="839"/>
      <c r="C35" s="839"/>
      <c r="D35" s="839"/>
      <c r="E35" s="910"/>
      <c r="F35" s="878">
        <v>0</v>
      </c>
      <c r="G35" s="878"/>
      <c r="H35" s="818">
        <v>0</v>
      </c>
      <c r="I35" s="818"/>
      <c r="J35" s="818"/>
      <c r="K35" s="818">
        <v>0</v>
      </c>
      <c r="L35" s="818"/>
      <c r="M35" s="818"/>
      <c r="N35" s="818">
        <v>0</v>
      </c>
      <c r="O35" s="818"/>
      <c r="P35" s="818"/>
      <c r="Q35" s="816">
        <v>0</v>
      </c>
      <c r="R35" s="816"/>
      <c r="S35" s="818">
        <v>0</v>
      </c>
      <c r="T35" s="818"/>
      <c r="U35" s="818"/>
      <c r="V35" s="818">
        <v>0</v>
      </c>
      <c r="W35" s="818"/>
      <c r="X35" s="818"/>
      <c r="Y35" s="818">
        <v>0</v>
      </c>
      <c r="Z35" s="818"/>
      <c r="AA35" s="818"/>
      <c r="AB35" s="885">
        <f t="shared" si="0"/>
        <v>0</v>
      </c>
      <c r="AC35" s="885"/>
      <c r="AD35" s="812">
        <f t="shared" si="1"/>
        <v>0</v>
      </c>
      <c r="AE35" s="812"/>
      <c r="AF35" s="812"/>
      <c r="AG35" s="817">
        <f t="shared" si="2"/>
        <v>0</v>
      </c>
      <c r="AH35" s="817"/>
      <c r="AI35" s="817"/>
      <c r="AJ35" s="895">
        <f t="shared" si="3"/>
        <v>0</v>
      </c>
      <c r="AK35" s="895"/>
      <c r="AL35" s="895"/>
      <c r="AM35" s="579">
        <v>58951</v>
      </c>
      <c r="AN35" s="579"/>
      <c r="AO35" s="579"/>
      <c r="AP35" s="579">
        <v>25560</v>
      </c>
      <c r="AQ35" s="579"/>
      <c r="AR35" s="579"/>
      <c r="AS35" s="579">
        <v>2437</v>
      </c>
      <c r="AT35" s="579"/>
      <c r="AU35" s="810"/>
    </row>
    <row r="36" spans="1:47" s="3" customFormat="1" ht="60" customHeight="1">
      <c r="A36" s="71" t="s">
        <v>203</v>
      </c>
      <c r="B36" s="881" t="s">
        <v>204</v>
      </c>
      <c r="C36" s="881"/>
      <c r="D36" s="881"/>
      <c r="E36" s="882"/>
      <c r="F36" s="878">
        <v>2</v>
      </c>
      <c r="G36" s="878"/>
      <c r="H36" s="339">
        <v>671717</v>
      </c>
      <c r="I36" s="339"/>
      <c r="J36" s="339"/>
      <c r="K36" s="339">
        <v>2596941</v>
      </c>
      <c r="L36" s="339"/>
      <c r="M36" s="339"/>
      <c r="N36" s="339">
        <v>2685000</v>
      </c>
      <c r="O36" s="339"/>
      <c r="P36" s="339"/>
      <c r="Q36" s="816">
        <v>1</v>
      </c>
      <c r="R36" s="816"/>
      <c r="S36" s="818">
        <v>1218180</v>
      </c>
      <c r="T36" s="818"/>
      <c r="U36" s="818"/>
      <c r="V36" s="818">
        <v>2485818</v>
      </c>
      <c r="W36" s="818"/>
      <c r="X36" s="818"/>
      <c r="Y36" s="818">
        <v>2738229</v>
      </c>
      <c r="Z36" s="818"/>
      <c r="AA36" s="818"/>
      <c r="AB36" s="885">
        <f t="shared" si="0"/>
        <v>7</v>
      </c>
      <c r="AC36" s="885"/>
      <c r="AD36" s="814">
        <f t="shared" si="1"/>
        <v>1957613</v>
      </c>
      <c r="AE36" s="814"/>
      <c r="AF36" s="814"/>
      <c r="AG36" s="814">
        <f t="shared" si="2"/>
        <v>15422790</v>
      </c>
      <c r="AH36" s="814"/>
      <c r="AI36" s="814"/>
      <c r="AJ36" s="815">
        <f t="shared" si="3"/>
        <v>17914613</v>
      </c>
      <c r="AK36" s="815"/>
      <c r="AL36" s="815"/>
      <c r="AM36" s="579">
        <v>308375</v>
      </c>
      <c r="AN36" s="579"/>
      <c r="AO36" s="579"/>
      <c r="AP36" s="579">
        <v>298067</v>
      </c>
      <c r="AQ36" s="579"/>
      <c r="AR36" s="579"/>
      <c r="AS36" s="579">
        <v>98582</v>
      </c>
      <c r="AT36" s="579"/>
      <c r="AU36" s="810"/>
    </row>
    <row r="37" spans="1:47" s="3" customFormat="1" ht="60" customHeight="1">
      <c r="A37" s="838" t="s">
        <v>205</v>
      </c>
      <c r="B37" s="839"/>
      <c r="C37" s="839"/>
      <c r="D37" s="839"/>
      <c r="E37" s="910"/>
      <c r="F37" s="878">
        <v>0</v>
      </c>
      <c r="G37" s="878"/>
      <c r="H37" s="878">
        <v>0</v>
      </c>
      <c r="I37" s="878"/>
      <c r="J37" s="878"/>
      <c r="K37" s="878">
        <v>0</v>
      </c>
      <c r="L37" s="878"/>
      <c r="M37" s="878"/>
      <c r="N37" s="878">
        <v>0</v>
      </c>
      <c r="O37" s="878"/>
      <c r="P37" s="878"/>
      <c r="Q37" s="816">
        <v>0</v>
      </c>
      <c r="R37" s="816"/>
      <c r="S37" s="818">
        <v>0</v>
      </c>
      <c r="T37" s="818"/>
      <c r="U37" s="818"/>
      <c r="V37" s="818">
        <v>0</v>
      </c>
      <c r="W37" s="818"/>
      <c r="X37" s="818"/>
      <c r="Y37" s="818">
        <v>0</v>
      </c>
      <c r="Z37" s="818"/>
      <c r="AA37" s="818"/>
      <c r="AB37" s="885">
        <f t="shared" si="0"/>
        <v>0</v>
      </c>
      <c r="AC37" s="885"/>
      <c r="AD37" s="812">
        <f t="shared" si="1"/>
        <v>0</v>
      </c>
      <c r="AE37" s="812"/>
      <c r="AF37" s="812"/>
      <c r="AG37" s="812">
        <f t="shared" si="2"/>
        <v>0</v>
      </c>
      <c r="AH37" s="812"/>
      <c r="AI37" s="812"/>
      <c r="AJ37" s="813">
        <f t="shared" si="3"/>
        <v>0</v>
      </c>
      <c r="AK37" s="813"/>
      <c r="AL37" s="813"/>
      <c r="AM37" s="579">
        <v>13233</v>
      </c>
      <c r="AN37" s="579"/>
      <c r="AO37" s="579"/>
      <c r="AP37" s="579">
        <v>14838</v>
      </c>
      <c r="AQ37" s="579"/>
      <c r="AR37" s="579"/>
      <c r="AS37" s="579">
        <v>8806</v>
      </c>
      <c r="AT37" s="579"/>
      <c r="AU37" s="810"/>
    </row>
    <row r="38" spans="1:47" s="3" customFormat="1" ht="60" customHeight="1">
      <c r="A38" s="838" t="s">
        <v>206</v>
      </c>
      <c r="B38" s="839"/>
      <c r="C38" s="239" t="s">
        <v>207</v>
      </c>
      <c r="D38" s="239"/>
      <c r="E38" s="837"/>
      <c r="F38" s="878">
        <v>0</v>
      </c>
      <c r="G38" s="878"/>
      <c r="H38" s="878">
        <v>0</v>
      </c>
      <c r="I38" s="878"/>
      <c r="J38" s="878"/>
      <c r="K38" s="878">
        <v>0</v>
      </c>
      <c r="L38" s="878"/>
      <c r="M38" s="878"/>
      <c r="N38" s="878">
        <v>0</v>
      </c>
      <c r="O38" s="878"/>
      <c r="P38" s="878"/>
      <c r="Q38" s="816">
        <v>0</v>
      </c>
      <c r="R38" s="816"/>
      <c r="S38" s="818">
        <v>0</v>
      </c>
      <c r="T38" s="818"/>
      <c r="U38" s="818"/>
      <c r="V38" s="818">
        <v>0</v>
      </c>
      <c r="W38" s="818"/>
      <c r="X38" s="818"/>
      <c r="Y38" s="818">
        <v>0</v>
      </c>
      <c r="Z38" s="818"/>
      <c r="AA38" s="818"/>
      <c r="AB38" s="885">
        <f t="shared" si="0"/>
        <v>0</v>
      </c>
      <c r="AC38" s="885"/>
      <c r="AD38" s="812">
        <f t="shared" si="1"/>
        <v>0</v>
      </c>
      <c r="AE38" s="812"/>
      <c r="AF38" s="812"/>
      <c r="AG38" s="812">
        <f t="shared" si="2"/>
        <v>0</v>
      </c>
      <c r="AH38" s="812"/>
      <c r="AI38" s="812"/>
      <c r="AJ38" s="813">
        <f t="shared" si="3"/>
        <v>0</v>
      </c>
      <c r="AK38" s="813"/>
      <c r="AL38" s="813"/>
      <c r="AM38" s="579">
        <v>245353</v>
      </c>
      <c r="AN38" s="579"/>
      <c r="AO38" s="579"/>
      <c r="AP38" s="579">
        <v>163648</v>
      </c>
      <c r="AQ38" s="579"/>
      <c r="AR38" s="579"/>
      <c r="AS38" s="579">
        <v>66552</v>
      </c>
      <c r="AT38" s="579"/>
      <c r="AU38" s="810"/>
    </row>
    <row r="39" spans="1:47" s="3" customFormat="1" ht="60" customHeight="1">
      <c r="A39" s="844" t="s">
        <v>208</v>
      </c>
      <c r="B39" s="845"/>
      <c r="C39" s="845"/>
      <c r="D39" s="845"/>
      <c r="E39" s="846"/>
      <c r="F39" s="818">
        <v>0</v>
      </c>
      <c r="G39" s="818"/>
      <c r="H39" s="818">
        <v>0</v>
      </c>
      <c r="I39" s="818"/>
      <c r="J39" s="818"/>
      <c r="K39" s="818">
        <v>0</v>
      </c>
      <c r="L39" s="818"/>
      <c r="M39" s="818"/>
      <c r="N39" s="818">
        <v>0</v>
      </c>
      <c r="O39" s="818"/>
      <c r="P39" s="818"/>
      <c r="Q39" s="816">
        <v>1</v>
      </c>
      <c r="R39" s="816"/>
      <c r="S39" s="818">
        <v>3681642</v>
      </c>
      <c r="T39" s="818"/>
      <c r="U39" s="818"/>
      <c r="V39" s="818">
        <v>6454552</v>
      </c>
      <c r="W39" s="818"/>
      <c r="X39" s="818"/>
      <c r="Y39" s="818">
        <v>0</v>
      </c>
      <c r="Z39" s="818"/>
      <c r="AA39" s="818"/>
      <c r="AB39" s="894">
        <f t="shared" si="0"/>
        <v>4</v>
      </c>
      <c r="AC39" s="894"/>
      <c r="AD39" s="809">
        <f t="shared" si="1"/>
        <v>3681642</v>
      </c>
      <c r="AE39" s="809"/>
      <c r="AF39" s="809"/>
      <c r="AG39" s="809">
        <f t="shared" si="2"/>
        <v>45845773</v>
      </c>
      <c r="AH39" s="809"/>
      <c r="AI39" s="809"/>
      <c r="AJ39" s="809">
        <f t="shared" si="3"/>
        <v>129460461</v>
      </c>
      <c r="AK39" s="809"/>
      <c r="AL39" s="809"/>
      <c r="AM39" s="580">
        <v>1096118</v>
      </c>
      <c r="AN39" s="580"/>
      <c r="AO39" s="580"/>
      <c r="AP39" s="580">
        <v>1265512</v>
      </c>
      <c r="AQ39" s="580"/>
      <c r="AR39" s="580"/>
      <c r="AS39" s="580">
        <v>714531</v>
      </c>
      <c r="AT39" s="580"/>
      <c r="AU39" s="811"/>
    </row>
    <row r="40" spans="1:47" s="3" customFormat="1" ht="60" customHeight="1" thickBot="1">
      <c r="A40" s="840" t="s">
        <v>62</v>
      </c>
      <c r="B40" s="841"/>
      <c r="C40" s="841"/>
      <c r="D40" s="841"/>
      <c r="E40" s="842"/>
      <c r="F40" s="877">
        <f>SUM(F34:G39)</f>
        <v>11</v>
      </c>
      <c r="G40" s="877"/>
      <c r="H40" s="843">
        <f>SUM(H34:J39)</f>
        <v>4156974</v>
      </c>
      <c r="I40" s="843"/>
      <c r="J40" s="843"/>
      <c r="K40" s="843">
        <f>SUM(K34:M39)</f>
        <v>19026691</v>
      </c>
      <c r="L40" s="843"/>
      <c r="M40" s="843"/>
      <c r="N40" s="843">
        <f>SUM(N34:P39)</f>
        <v>8998140</v>
      </c>
      <c r="O40" s="843"/>
      <c r="P40" s="843"/>
      <c r="Q40" s="872">
        <f>SUM(Q34:R39)</f>
        <v>3</v>
      </c>
      <c r="R40" s="872"/>
      <c r="S40" s="843">
        <f>SUM(S34:U39)</f>
        <v>6386742</v>
      </c>
      <c r="T40" s="843"/>
      <c r="U40" s="843"/>
      <c r="V40" s="843">
        <f>SUM(V34:X39)</f>
        <v>12921405</v>
      </c>
      <c r="W40" s="843"/>
      <c r="X40" s="843"/>
      <c r="Y40" s="843">
        <f>SUM(Y34:AA39)</f>
        <v>3242229</v>
      </c>
      <c r="Z40" s="843"/>
      <c r="AA40" s="843"/>
      <c r="AB40" s="877">
        <f>SUM(AB34:AC39)</f>
        <v>57</v>
      </c>
      <c r="AC40" s="877"/>
      <c r="AD40" s="807">
        <f>SUM(AD34:AF39)</f>
        <v>11163334</v>
      </c>
      <c r="AE40" s="807"/>
      <c r="AF40" s="807"/>
      <c r="AG40" s="807">
        <f>SUM(AG34:AI39)</f>
        <v>100506103</v>
      </c>
      <c r="AH40" s="807"/>
      <c r="AI40" s="807"/>
      <c r="AJ40" s="807">
        <f>SUM(AJ34:AL39)</f>
        <v>176928656</v>
      </c>
      <c r="AK40" s="807"/>
      <c r="AL40" s="807"/>
      <c r="AM40" s="807">
        <f>SUM(AM34:AO39)</f>
        <v>2090733</v>
      </c>
      <c r="AN40" s="807"/>
      <c r="AO40" s="807"/>
      <c r="AP40" s="807">
        <f>SUM(AP34:AR39)</f>
        <v>2118062</v>
      </c>
      <c r="AQ40" s="807"/>
      <c r="AR40" s="807"/>
      <c r="AS40" s="807">
        <f>SUM(AS34:AU39)</f>
        <v>954941</v>
      </c>
      <c r="AT40" s="807"/>
      <c r="AU40" s="808"/>
    </row>
    <row r="41" spans="1:46" s="3" customFormat="1" ht="15" thickTop="1">
      <c r="A41" s="7"/>
      <c r="B41" s="7"/>
      <c r="C41" s="7"/>
      <c r="D41" s="7"/>
      <c r="E41" s="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s="3" customFormat="1" ht="14.25">
      <c r="A42" s="7"/>
      <c r="B42" s="7"/>
      <c r="C42" s="7"/>
      <c r="D42" s="7"/>
      <c r="E42" s="7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s="3" customFormat="1" ht="14.25">
      <c r="A43" s="7"/>
      <c r="B43" s="7"/>
      <c r="C43" s="7"/>
      <c r="D43" s="7"/>
      <c r="E43" s="7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s="3" customFormat="1" ht="14.25">
      <c r="A44" s="7"/>
      <c r="B44" s="7"/>
      <c r="C44" s="7"/>
      <c r="D44" s="7"/>
      <c r="E44" s="7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</sheetData>
  <sheetProtection/>
  <mergeCells count="342">
    <mergeCell ref="AR19:AU21"/>
    <mergeCell ref="AJ19:AM21"/>
    <mergeCell ref="Z19:AC21"/>
    <mergeCell ref="AN19:AQ21"/>
    <mergeCell ref="P19:S21"/>
    <mergeCell ref="AD19:AG21"/>
    <mergeCell ref="Q8:S9"/>
    <mergeCell ref="H19:K21"/>
    <mergeCell ref="V19:Y21"/>
    <mergeCell ref="L19:O21"/>
    <mergeCell ref="AM10:AP10"/>
    <mergeCell ref="AQ10:AT10"/>
    <mergeCell ref="AQ11:AT11"/>
    <mergeCell ref="AQ12:AT12"/>
    <mergeCell ref="AQ8:AT9"/>
    <mergeCell ref="T8:W9"/>
    <mergeCell ref="AI8:AL9"/>
    <mergeCell ref="AF8:AH9"/>
    <mergeCell ref="AM8:AP9"/>
    <mergeCell ref="AB8:AE9"/>
    <mergeCell ref="F19:G21"/>
    <mergeCell ref="T19:U21"/>
    <mergeCell ref="AH19:AI21"/>
    <mergeCell ref="I8:L9"/>
    <mergeCell ref="X8:AA9"/>
    <mergeCell ref="F8:H9"/>
    <mergeCell ref="A40:E40"/>
    <mergeCell ref="A37:E37"/>
    <mergeCell ref="B36:E36"/>
    <mergeCell ref="C38:E38"/>
    <mergeCell ref="A38:B38"/>
    <mergeCell ref="Q30:AA30"/>
    <mergeCell ref="Z26:AC26"/>
    <mergeCell ref="Z25:AC25"/>
    <mergeCell ref="AD25:AG25"/>
    <mergeCell ref="Q10:S10"/>
    <mergeCell ref="AI14:AL14"/>
    <mergeCell ref="AI12:AL12"/>
    <mergeCell ref="AI15:AL15"/>
    <mergeCell ref="B34:E34"/>
    <mergeCell ref="AD24:AG24"/>
    <mergeCell ref="AD28:AG28"/>
    <mergeCell ref="P27:S27"/>
    <mergeCell ref="Q15:S15"/>
    <mergeCell ref="Q14:S14"/>
    <mergeCell ref="AB31:AC33"/>
    <mergeCell ref="P26:S26"/>
    <mergeCell ref="Q34:R34"/>
    <mergeCell ref="H31:J33"/>
    <mergeCell ref="A35:E35"/>
    <mergeCell ref="A39:E39"/>
    <mergeCell ref="A18:E21"/>
    <mergeCell ref="AH22:AI22"/>
    <mergeCell ref="AH25:AI25"/>
    <mergeCell ref="AH18:AU18"/>
    <mergeCell ref="F23:G23"/>
    <mergeCell ref="AJ22:AM22"/>
    <mergeCell ref="AN22:AQ22"/>
    <mergeCell ref="AN24:AQ24"/>
    <mergeCell ref="AN25:AQ25"/>
    <mergeCell ref="A15:E15"/>
    <mergeCell ref="A16:E16"/>
    <mergeCell ref="AN23:AQ23"/>
    <mergeCell ref="AH23:AI23"/>
    <mergeCell ref="AJ23:AM23"/>
    <mergeCell ref="A23:E23"/>
    <mergeCell ref="B24:E24"/>
    <mergeCell ref="A25:E25"/>
    <mergeCell ref="Q16:S16"/>
    <mergeCell ref="AP34:AR34"/>
    <mergeCell ref="AS34:AU34"/>
    <mergeCell ref="AJ34:AL34"/>
    <mergeCell ref="AM34:AO34"/>
    <mergeCell ref="AP31:AR33"/>
    <mergeCell ref="AJ31:AL33"/>
    <mergeCell ref="AS31:AU33"/>
    <mergeCell ref="AR27:AU27"/>
    <mergeCell ref="AR28:AU28"/>
    <mergeCell ref="T28:U28"/>
    <mergeCell ref="V27:Y27"/>
    <mergeCell ref="V28:Y28"/>
    <mergeCell ref="T22:U22"/>
    <mergeCell ref="T24:U24"/>
    <mergeCell ref="T25:U25"/>
    <mergeCell ref="V25:Y25"/>
    <mergeCell ref="T23:U23"/>
    <mergeCell ref="A7:E9"/>
    <mergeCell ref="F18:S18"/>
    <mergeCell ref="C14:E14"/>
    <mergeCell ref="A5:AD6"/>
    <mergeCell ref="A11:E11"/>
    <mergeCell ref="B12:E12"/>
    <mergeCell ref="A13:E13"/>
    <mergeCell ref="T10:W10"/>
    <mergeCell ref="T11:W11"/>
    <mergeCell ref="T12:W12"/>
    <mergeCell ref="Y36:AA36"/>
    <mergeCell ref="S37:U37"/>
    <mergeCell ref="Z27:AC27"/>
    <mergeCell ref="Z28:AC28"/>
    <mergeCell ref="V31:X33"/>
    <mergeCell ref="Y31:AA33"/>
    <mergeCell ref="AB30:AL30"/>
    <mergeCell ref="T27:U27"/>
    <mergeCell ref="AB36:AC36"/>
    <mergeCell ref="S31:U33"/>
    <mergeCell ref="AB37:AC37"/>
    <mergeCell ref="AJ35:AL35"/>
    <mergeCell ref="AH27:AI27"/>
    <mergeCell ref="AH28:AI28"/>
    <mergeCell ref="AD27:AG27"/>
    <mergeCell ref="AJ27:AM27"/>
    <mergeCell ref="AM31:AO33"/>
    <mergeCell ref="AD31:AF33"/>
    <mergeCell ref="AG31:AI33"/>
    <mergeCell ref="AB34:AC34"/>
    <mergeCell ref="AB40:AC40"/>
    <mergeCell ref="Y39:AA39"/>
    <mergeCell ref="Y37:AA37"/>
    <mergeCell ref="AB39:AC39"/>
    <mergeCell ref="AB38:AC38"/>
    <mergeCell ref="S36:U36"/>
    <mergeCell ref="V36:X36"/>
    <mergeCell ref="Y40:AA40"/>
    <mergeCell ref="V37:X37"/>
    <mergeCell ref="S40:U40"/>
    <mergeCell ref="V40:X40"/>
    <mergeCell ref="S39:U39"/>
    <mergeCell ref="V39:X39"/>
    <mergeCell ref="Y38:AA38"/>
    <mergeCell ref="S38:U38"/>
    <mergeCell ref="K37:M37"/>
    <mergeCell ref="N37:P37"/>
    <mergeCell ref="Q37:R37"/>
    <mergeCell ref="V38:X38"/>
    <mergeCell ref="Q31:R33"/>
    <mergeCell ref="N35:P35"/>
    <mergeCell ref="P28:S28"/>
    <mergeCell ref="Q36:R36"/>
    <mergeCell ref="H39:J39"/>
    <mergeCell ref="K39:M39"/>
    <mergeCell ref="N39:P39"/>
    <mergeCell ref="Q39:R39"/>
    <mergeCell ref="K31:M33"/>
    <mergeCell ref="N31:P33"/>
    <mergeCell ref="H40:J40"/>
    <mergeCell ref="K40:M40"/>
    <mergeCell ref="N40:P40"/>
    <mergeCell ref="Q40:R40"/>
    <mergeCell ref="T26:U26"/>
    <mergeCell ref="V26:Y26"/>
    <mergeCell ref="H38:J38"/>
    <mergeCell ref="K38:M38"/>
    <mergeCell ref="N38:P38"/>
    <mergeCell ref="Q38:R38"/>
    <mergeCell ref="Y35:AA35"/>
    <mergeCell ref="H37:J37"/>
    <mergeCell ref="F31:G33"/>
    <mergeCell ref="L28:O28"/>
    <mergeCell ref="AM30:AU30"/>
    <mergeCell ref="K35:M35"/>
    <mergeCell ref="H28:K28"/>
    <mergeCell ref="H34:J34"/>
    <mergeCell ref="F30:P30"/>
    <mergeCell ref="Q35:R35"/>
    <mergeCell ref="AJ24:AM24"/>
    <mergeCell ref="Z24:AC24"/>
    <mergeCell ref="F27:G27"/>
    <mergeCell ref="V24:Y24"/>
    <mergeCell ref="H27:K27"/>
    <mergeCell ref="L27:O27"/>
    <mergeCell ref="AH26:AI26"/>
    <mergeCell ref="AJ26:AM26"/>
    <mergeCell ref="AH24:AI24"/>
    <mergeCell ref="AJ25:AM25"/>
    <mergeCell ref="B10:E10"/>
    <mergeCell ref="B22:E22"/>
    <mergeCell ref="A14:B14"/>
    <mergeCell ref="X15:AA15"/>
    <mergeCell ref="P22:S22"/>
    <mergeCell ref="T18:AG18"/>
    <mergeCell ref="AF15:AH15"/>
    <mergeCell ref="AF16:AH16"/>
    <mergeCell ref="X14:AA14"/>
    <mergeCell ref="AB11:AE11"/>
    <mergeCell ref="F36:G36"/>
    <mergeCell ref="K34:M34"/>
    <mergeCell ref="N34:P34"/>
    <mergeCell ref="H35:J35"/>
    <mergeCell ref="H36:J36"/>
    <mergeCell ref="N36:P36"/>
    <mergeCell ref="F34:G34"/>
    <mergeCell ref="F35:G35"/>
    <mergeCell ref="F40:G40"/>
    <mergeCell ref="AM14:AP14"/>
    <mergeCell ref="AM15:AP15"/>
    <mergeCell ref="AM16:AP16"/>
    <mergeCell ref="AF14:AH14"/>
    <mergeCell ref="F37:G37"/>
    <mergeCell ref="F38:G38"/>
    <mergeCell ref="X16:AA16"/>
    <mergeCell ref="F22:G22"/>
    <mergeCell ref="H22:K22"/>
    <mergeCell ref="AQ13:AT13"/>
    <mergeCell ref="F39:G39"/>
    <mergeCell ref="AI13:AL13"/>
    <mergeCell ref="AQ14:AT14"/>
    <mergeCell ref="AQ15:AT15"/>
    <mergeCell ref="L22:O22"/>
    <mergeCell ref="T16:W16"/>
    <mergeCell ref="V23:Y23"/>
    <mergeCell ref="Z23:AC23"/>
    <mergeCell ref="K36:M36"/>
    <mergeCell ref="F10:H10"/>
    <mergeCell ref="F11:H11"/>
    <mergeCell ref="F12:H12"/>
    <mergeCell ref="F13:H13"/>
    <mergeCell ref="I10:L10"/>
    <mergeCell ref="I11:L11"/>
    <mergeCell ref="I12:L12"/>
    <mergeCell ref="I13:L13"/>
    <mergeCell ref="AN26:AQ26"/>
    <mergeCell ref="AD26:AG26"/>
    <mergeCell ref="AN27:AQ27"/>
    <mergeCell ref="AJ28:AM28"/>
    <mergeCell ref="AN28:AQ28"/>
    <mergeCell ref="F14:H14"/>
    <mergeCell ref="F15:H15"/>
    <mergeCell ref="F16:H16"/>
    <mergeCell ref="AB14:AE14"/>
    <mergeCell ref="AB15:AE15"/>
    <mergeCell ref="T15:W15"/>
    <mergeCell ref="I16:L16"/>
    <mergeCell ref="I14:L14"/>
    <mergeCell ref="I15:L15"/>
    <mergeCell ref="AF7:AT7"/>
    <mergeCell ref="AR22:AU22"/>
    <mergeCell ref="V22:Y22"/>
    <mergeCell ref="M12:P12"/>
    <mergeCell ref="M13:P13"/>
    <mergeCell ref="M10:P10"/>
    <mergeCell ref="AR23:AU23"/>
    <mergeCell ref="AR24:AU24"/>
    <mergeCell ref="AI16:AL16"/>
    <mergeCell ref="AF10:AH10"/>
    <mergeCell ref="AF11:AH11"/>
    <mergeCell ref="AF12:AH12"/>
    <mergeCell ref="AF13:AH13"/>
    <mergeCell ref="AI11:AL11"/>
    <mergeCell ref="AM12:AP12"/>
    <mergeCell ref="AM13:AP13"/>
    <mergeCell ref="M11:P11"/>
    <mergeCell ref="X11:AA11"/>
    <mergeCell ref="X12:AA12"/>
    <mergeCell ref="T13:W13"/>
    <mergeCell ref="Q13:S13"/>
    <mergeCell ref="Q12:S12"/>
    <mergeCell ref="Q11:S11"/>
    <mergeCell ref="AR25:AU25"/>
    <mergeCell ref="AD22:AG22"/>
    <mergeCell ref="AD23:AG23"/>
    <mergeCell ref="AI10:AL10"/>
    <mergeCell ref="AB16:AE16"/>
    <mergeCell ref="Z22:AC22"/>
    <mergeCell ref="AB12:AE12"/>
    <mergeCell ref="AB13:AE13"/>
    <mergeCell ref="AQ16:AT16"/>
    <mergeCell ref="AM11:AP11"/>
    <mergeCell ref="C26:E26"/>
    <mergeCell ref="A26:B26"/>
    <mergeCell ref="A28:E28"/>
    <mergeCell ref="F28:G28"/>
    <mergeCell ref="A27:E27"/>
    <mergeCell ref="Q7:AE7"/>
    <mergeCell ref="M14:P14"/>
    <mergeCell ref="M15:P15"/>
    <mergeCell ref="M16:P16"/>
    <mergeCell ref="T14:W14"/>
    <mergeCell ref="X10:AA10"/>
    <mergeCell ref="X13:AA13"/>
    <mergeCell ref="AB10:AE10"/>
    <mergeCell ref="F7:P7"/>
    <mergeCell ref="M8:P9"/>
    <mergeCell ref="A30:E33"/>
    <mergeCell ref="P23:S23"/>
    <mergeCell ref="L24:O24"/>
    <mergeCell ref="P24:S24"/>
    <mergeCell ref="H23:K23"/>
    <mergeCell ref="AR26:AU26"/>
    <mergeCell ref="F24:G24"/>
    <mergeCell ref="F25:G25"/>
    <mergeCell ref="F26:G26"/>
    <mergeCell ref="H25:K25"/>
    <mergeCell ref="L25:O25"/>
    <mergeCell ref="P25:S25"/>
    <mergeCell ref="H26:K26"/>
    <mergeCell ref="L26:O26"/>
    <mergeCell ref="H24:K24"/>
    <mergeCell ref="L23:O23"/>
    <mergeCell ref="AG35:AI35"/>
    <mergeCell ref="S34:U34"/>
    <mergeCell ref="V34:X34"/>
    <mergeCell ref="Y34:AA34"/>
    <mergeCell ref="S35:U35"/>
    <mergeCell ref="AG34:AI34"/>
    <mergeCell ref="AB35:AC35"/>
    <mergeCell ref="AD34:AF34"/>
    <mergeCell ref="V35:X35"/>
    <mergeCell ref="AP35:AR35"/>
    <mergeCell ref="AS35:AU35"/>
    <mergeCell ref="AD36:AF36"/>
    <mergeCell ref="AG36:AI36"/>
    <mergeCell ref="AJ36:AL36"/>
    <mergeCell ref="AM36:AO36"/>
    <mergeCell ref="AP36:AR36"/>
    <mergeCell ref="AS36:AU36"/>
    <mergeCell ref="AD35:AF35"/>
    <mergeCell ref="AM35:AO35"/>
    <mergeCell ref="AD38:AF38"/>
    <mergeCell ref="AG38:AI38"/>
    <mergeCell ref="AJ38:AL38"/>
    <mergeCell ref="AM38:AO38"/>
    <mergeCell ref="AD37:AF37"/>
    <mergeCell ref="AG37:AI37"/>
    <mergeCell ref="AJ37:AL37"/>
    <mergeCell ref="AM37:AO37"/>
    <mergeCell ref="AP37:AR37"/>
    <mergeCell ref="AS37:AU37"/>
    <mergeCell ref="AP38:AR38"/>
    <mergeCell ref="AS38:AU38"/>
    <mergeCell ref="AP39:AR39"/>
    <mergeCell ref="AS39:AU39"/>
    <mergeCell ref="AP40:AR40"/>
    <mergeCell ref="AS40:AU40"/>
    <mergeCell ref="AD39:AF39"/>
    <mergeCell ref="AG39:AI39"/>
    <mergeCell ref="AD40:AF40"/>
    <mergeCell ref="AG40:AI40"/>
    <mergeCell ref="AJ40:AL40"/>
    <mergeCell ref="AM40:AO40"/>
    <mergeCell ref="AJ39:AL39"/>
    <mergeCell ref="AM39:AO3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2012-02-27T06:33:48Z</cp:lastPrinted>
  <dcterms:created xsi:type="dcterms:W3CDTF">2009-06-12T06:00:57Z</dcterms:created>
  <dcterms:modified xsi:type="dcterms:W3CDTF">2014-02-04T02:37:54Z</dcterms:modified>
  <cp:category/>
  <cp:version/>
  <cp:contentType/>
  <cp:contentStatus/>
</cp:coreProperties>
</file>